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 activeTab="8"/>
  </bookViews>
  <sheets>
    <sheet name="Диаграмма1" sheetId="6" r:id="rId1"/>
    <sheet name="Диаграмма2" sheetId="7" r:id="rId2"/>
    <sheet name="Лист1" sheetId="9" r:id="rId3"/>
    <sheet name="1 четв" sheetId="1" r:id="rId4"/>
    <sheet name="2 четв" sheetId="2" r:id="rId5"/>
    <sheet name="3 четв" sheetId="3" r:id="rId6"/>
    <sheet name="4 четв" sheetId="4" r:id="rId7"/>
    <sheet name="год" sheetId="5" r:id="rId8"/>
    <sheet name="инструкция" sheetId="10" r:id="rId9"/>
  </sheets>
  <calcPr calcId="124519"/>
</workbook>
</file>

<file path=xl/calcChain.xml><?xml version="1.0" encoding="utf-8"?>
<calcChain xmlns="http://schemas.openxmlformats.org/spreadsheetml/2006/main">
  <c r="L1" i="1"/>
  <c r="L1" i="2" s="1"/>
  <c r="E1" i="1"/>
  <c r="E1" i="4" s="1"/>
  <c r="I1" i="5"/>
  <c r="E1"/>
  <c r="L1" i="3"/>
  <c r="B6" i="2"/>
  <c r="B6" i="3" s="1"/>
  <c r="B6" i="4" s="1"/>
  <c r="B6" i="5" s="1"/>
  <c r="B7" i="2"/>
  <c r="B7" i="3" s="1"/>
  <c r="B7" i="4" s="1"/>
  <c r="B7" i="5" s="1"/>
  <c r="B8" i="2"/>
  <c r="B8" i="3" s="1"/>
  <c r="B8" i="4" s="1"/>
  <c r="B8" i="5" s="1"/>
  <c r="B9" i="2"/>
  <c r="B9" i="3" s="1"/>
  <c r="B9" i="4" s="1"/>
  <c r="B9" i="5" s="1"/>
  <c r="B10" i="2"/>
  <c r="B10" i="3" s="1"/>
  <c r="B10" i="4" s="1"/>
  <c r="B10" i="5" s="1"/>
  <c r="B11" i="2"/>
  <c r="B11" i="3" s="1"/>
  <c r="B11" i="4" s="1"/>
  <c r="B11" i="5" s="1"/>
  <c r="B12" i="2"/>
  <c r="B12" i="3" s="1"/>
  <c r="B12" i="4" s="1"/>
  <c r="B12" i="5" s="1"/>
  <c r="B13" i="2"/>
  <c r="B13" i="3" s="1"/>
  <c r="B13" i="4" s="1"/>
  <c r="B13" i="5" s="1"/>
  <c r="B14" i="2"/>
  <c r="B14" i="3" s="1"/>
  <c r="B14" i="4" s="1"/>
  <c r="B14" i="5" s="1"/>
  <c r="B15" i="2"/>
  <c r="B15" i="3" s="1"/>
  <c r="B15" i="4" s="1"/>
  <c r="B15" i="5" s="1"/>
  <c r="B16" i="2"/>
  <c r="B16" i="3" s="1"/>
  <c r="B16" i="4" s="1"/>
  <c r="B16" i="5" s="1"/>
  <c r="B17" i="2"/>
  <c r="B17" i="3" s="1"/>
  <c r="B17" i="4" s="1"/>
  <c r="B17" i="5" s="1"/>
  <c r="B18" i="2"/>
  <c r="B18" i="3" s="1"/>
  <c r="B18" i="4" s="1"/>
  <c r="B18" i="5" s="1"/>
  <c r="B19" i="2"/>
  <c r="B19" i="3" s="1"/>
  <c r="B19" i="4" s="1"/>
  <c r="B19" i="5" s="1"/>
  <c r="B20" i="2"/>
  <c r="B20" i="3" s="1"/>
  <c r="B20" i="4" s="1"/>
  <c r="B20" i="5" s="1"/>
  <c r="B21" i="2"/>
  <c r="B21" i="3" s="1"/>
  <c r="B21" i="4" s="1"/>
  <c r="B21" i="5" s="1"/>
  <c r="B22" i="2"/>
  <c r="B22" i="3" s="1"/>
  <c r="B22" i="4" s="1"/>
  <c r="B22" i="5" s="1"/>
  <c r="B23" i="2"/>
  <c r="B23" i="3" s="1"/>
  <c r="B23" i="4" s="1"/>
  <c r="B23" i="5" s="1"/>
  <c r="B24" i="2"/>
  <c r="B24" i="3" s="1"/>
  <c r="B24" i="4" s="1"/>
  <c r="B24" i="5" s="1"/>
  <c r="B25" i="2"/>
  <c r="B25" i="3" s="1"/>
  <c r="B25" i="4" s="1"/>
  <c r="B25" i="5" s="1"/>
  <c r="B26" i="2"/>
  <c r="B26" i="3" s="1"/>
  <c r="B26" i="4" s="1"/>
  <c r="B26" i="5" s="1"/>
  <c r="B5" i="2"/>
  <c r="B5" i="3" s="1"/>
  <c r="B5" i="4" s="1"/>
  <c r="B5" i="5" s="1"/>
  <c r="R37" i="4"/>
  <c r="Q37"/>
  <c r="P37"/>
  <c r="O37"/>
  <c r="N37"/>
  <c r="M37"/>
  <c r="L37"/>
  <c r="K37"/>
  <c r="J37"/>
  <c r="I37"/>
  <c r="H37"/>
  <c r="G37"/>
  <c r="F37"/>
  <c r="E37"/>
  <c r="D37"/>
  <c r="C37"/>
  <c r="R36"/>
  <c r="Q36"/>
  <c r="P36"/>
  <c r="O36"/>
  <c r="N36"/>
  <c r="M36"/>
  <c r="L36"/>
  <c r="K36"/>
  <c r="J36"/>
  <c r="I36"/>
  <c r="H36"/>
  <c r="G36"/>
  <c r="F36"/>
  <c r="E36"/>
  <c r="D36"/>
  <c r="C36"/>
  <c r="R37" i="2"/>
  <c r="Q37"/>
  <c r="P37"/>
  <c r="O37"/>
  <c r="N37"/>
  <c r="M37"/>
  <c r="L37"/>
  <c r="K37"/>
  <c r="J37"/>
  <c r="I37"/>
  <c r="H37"/>
  <c r="G37"/>
  <c r="F37"/>
  <c r="E37"/>
  <c r="D37"/>
  <c r="C37"/>
  <c r="R36"/>
  <c r="Q36"/>
  <c r="P36"/>
  <c r="O36"/>
  <c r="N36"/>
  <c r="M36"/>
  <c r="L36"/>
  <c r="K36"/>
  <c r="J36"/>
  <c r="I36"/>
  <c r="H36"/>
  <c r="G36"/>
  <c r="F36"/>
  <c r="E36"/>
  <c r="D36"/>
  <c r="C36"/>
  <c r="D36" i="1"/>
  <c r="E36"/>
  <c r="F36"/>
  <c r="G36"/>
  <c r="H36"/>
  <c r="I36"/>
  <c r="J36"/>
  <c r="K36"/>
  <c r="L36"/>
  <c r="M36"/>
  <c r="N36"/>
  <c r="O36"/>
  <c r="P36"/>
  <c r="Q36"/>
  <c r="R36"/>
  <c r="D37"/>
  <c r="E37"/>
  <c r="F37"/>
  <c r="G37"/>
  <c r="H37"/>
  <c r="I37"/>
  <c r="J37"/>
  <c r="K37"/>
  <c r="L37"/>
  <c r="M37"/>
  <c r="N37"/>
  <c r="O37"/>
  <c r="P37"/>
  <c r="Q37"/>
  <c r="R37"/>
  <c r="C37"/>
  <c r="C36"/>
  <c r="R31"/>
  <c r="Q31"/>
  <c r="P31"/>
  <c r="O31"/>
  <c r="N31"/>
  <c r="M31"/>
  <c r="L31"/>
  <c r="K31"/>
  <c r="J31"/>
  <c r="I31"/>
  <c r="H31"/>
  <c r="G31"/>
  <c r="F31"/>
  <c r="E31"/>
  <c r="D31"/>
  <c r="C31"/>
  <c r="R30"/>
  <c r="Q30"/>
  <c r="P30"/>
  <c r="O30"/>
  <c r="N30"/>
  <c r="M30"/>
  <c r="L30"/>
  <c r="K30"/>
  <c r="J30"/>
  <c r="I30"/>
  <c r="H30"/>
  <c r="G30"/>
  <c r="F30"/>
  <c r="E30"/>
  <c r="D30"/>
  <c r="C30"/>
  <c r="R29"/>
  <c r="Q29"/>
  <c r="P29"/>
  <c r="O29"/>
  <c r="N29"/>
  <c r="M29"/>
  <c r="L29"/>
  <c r="K29"/>
  <c r="J29"/>
  <c r="I29"/>
  <c r="H29"/>
  <c r="G29"/>
  <c r="F29"/>
  <c r="E29"/>
  <c r="D29"/>
  <c r="C29"/>
  <c r="R28"/>
  <c r="R38" s="1"/>
  <c r="Q28"/>
  <c r="Q38" s="1"/>
  <c r="P28"/>
  <c r="P38" s="1"/>
  <c r="O28"/>
  <c r="O38" s="1"/>
  <c r="N28"/>
  <c r="N38" s="1"/>
  <c r="M28"/>
  <c r="M38" s="1"/>
  <c r="L28"/>
  <c r="L38" s="1"/>
  <c r="K28"/>
  <c r="K38" s="1"/>
  <c r="J28"/>
  <c r="J38" s="1"/>
  <c r="I28"/>
  <c r="I38" s="1"/>
  <c r="H28"/>
  <c r="H38" s="1"/>
  <c r="G28"/>
  <c r="G38" s="1"/>
  <c r="F28"/>
  <c r="F38" s="1"/>
  <c r="E28"/>
  <c r="E38" s="1"/>
  <c r="D28"/>
  <c r="D38" s="1"/>
  <c r="C28"/>
  <c r="C38" s="1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R31" i="5"/>
  <c r="Q31"/>
  <c r="P31"/>
  <c r="O31"/>
  <c r="N31"/>
  <c r="M31"/>
  <c r="L31"/>
  <c r="K31"/>
  <c r="J31"/>
  <c r="I31"/>
  <c r="H31"/>
  <c r="G31"/>
  <c r="F31"/>
  <c r="E31"/>
  <c r="D31"/>
  <c r="C31"/>
  <c r="R30"/>
  <c r="Q30"/>
  <c r="P30"/>
  <c r="O30"/>
  <c r="N30"/>
  <c r="M30"/>
  <c r="L30"/>
  <c r="K30"/>
  <c r="J30"/>
  <c r="I30"/>
  <c r="H30"/>
  <c r="G30"/>
  <c r="F30"/>
  <c r="E30"/>
  <c r="D30"/>
  <c r="C30"/>
  <c r="R29"/>
  <c r="Q29"/>
  <c r="P29"/>
  <c r="O29"/>
  <c r="N29"/>
  <c r="M29"/>
  <c r="L29"/>
  <c r="K29"/>
  <c r="J29"/>
  <c r="I29"/>
  <c r="H29"/>
  <c r="G29"/>
  <c r="F29"/>
  <c r="E29"/>
  <c r="D29"/>
  <c r="C29"/>
  <c r="R28"/>
  <c r="R38" s="1"/>
  <c r="Q28"/>
  <c r="Q38" s="1"/>
  <c r="P28"/>
  <c r="P38" s="1"/>
  <c r="O28"/>
  <c r="O38" s="1"/>
  <c r="N28"/>
  <c r="N38" s="1"/>
  <c r="M28"/>
  <c r="M38" s="1"/>
  <c r="L28"/>
  <c r="L38" s="1"/>
  <c r="K28"/>
  <c r="K38" s="1"/>
  <c r="J28"/>
  <c r="J38" s="1"/>
  <c r="I28"/>
  <c r="I38" s="1"/>
  <c r="H28"/>
  <c r="H38" s="1"/>
  <c r="G28"/>
  <c r="G38" s="1"/>
  <c r="F28"/>
  <c r="F38" s="1"/>
  <c r="E28"/>
  <c r="E38" s="1"/>
  <c r="D28"/>
  <c r="D38" s="1"/>
  <c r="C28"/>
  <c r="C38" s="1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R31" i="4"/>
  <c r="Q31"/>
  <c r="P31"/>
  <c r="O31"/>
  <c r="N31"/>
  <c r="M31"/>
  <c r="L31"/>
  <c r="K31"/>
  <c r="J31"/>
  <c r="I31"/>
  <c r="H31"/>
  <c r="G31"/>
  <c r="F31"/>
  <c r="E31"/>
  <c r="D31"/>
  <c r="C31"/>
  <c r="R30"/>
  <c r="Q30"/>
  <c r="P30"/>
  <c r="O30"/>
  <c r="N30"/>
  <c r="M30"/>
  <c r="L30"/>
  <c r="K30"/>
  <c r="J30"/>
  <c r="I30"/>
  <c r="H30"/>
  <c r="G30"/>
  <c r="F30"/>
  <c r="E30"/>
  <c r="D30"/>
  <c r="C30"/>
  <c r="R29"/>
  <c r="Q29"/>
  <c r="P29"/>
  <c r="O29"/>
  <c r="N29"/>
  <c r="M29"/>
  <c r="L29"/>
  <c r="K29"/>
  <c r="J29"/>
  <c r="I29"/>
  <c r="H29"/>
  <c r="G29"/>
  <c r="F29"/>
  <c r="E29"/>
  <c r="D29"/>
  <c r="C29"/>
  <c r="R28"/>
  <c r="R38" s="1"/>
  <c r="Q28"/>
  <c r="Q38" s="1"/>
  <c r="P28"/>
  <c r="P38" s="1"/>
  <c r="O28"/>
  <c r="O38" s="1"/>
  <c r="N28"/>
  <c r="N38" s="1"/>
  <c r="M28"/>
  <c r="M38" s="1"/>
  <c r="L28"/>
  <c r="L38" s="1"/>
  <c r="K28"/>
  <c r="K38" s="1"/>
  <c r="J28"/>
  <c r="J38" s="1"/>
  <c r="I28"/>
  <c r="I38" s="1"/>
  <c r="H28"/>
  <c r="H38" s="1"/>
  <c r="G28"/>
  <c r="G38" s="1"/>
  <c r="F28"/>
  <c r="F38" s="1"/>
  <c r="E28"/>
  <c r="E38" s="1"/>
  <c r="D28"/>
  <c r="D38" s="1"/>
  <c r="C28"/>
  <c r="C38" s="1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R31" i="3"/>
  <c r="Q31"/>
  <c r="P31"/>
  <c r="O31"/>
  <c r="N31"/>
  <c r="M31"/>
  <c r="L31"/>
  <c r="K31"/>
  <c r="J31"/>
  <c r="I31"/>
  <c r="H31"/>
  <c r="G31"/>
  <c r="F31"/>
  <c r="E31"/>
  <c r="D31"/>
  <c r="C31"/>
  <c r="R30"/>
  <c r="Q30"/>
  <c r="P30"/>
  <c r="O30"/>
  <c r="N30"/>
  <c r="M30"/>
  <c r="L30"/>
  <c r="K30"/>
  <c r="J30"/>
  <c r="I30"/>
  <c r="H30"/>
  <c r="G30"/>
  <c r="F30"/>
  <c r="E30"/>
  <c r="D30"/>
  <c r="C30"/>
  <c r="R29"/>
  <c r="Q29"/>
  <c r="P29"/>
  <c r="O29"/>
  <c r="N29"/>
  <c r="M29"/>
  <c r="L29"/>
  <c r="K29"/>
  <c r="J29"/>
  <c r="I29"/>
  <c r="H29"/>
  <c r="G29"/>
  <c r="F29"/>
  <c r="E29"/>
  <c r="D29"/>
  <c r="C29"/>
  <c r="R28"/>
  <c r="R38" s="1"/>
  <c r="Q28"/>
  <c r="Q38" s="1"/>
  <c r="P28"/>
  <c r="P38" s="1"/>
  <c r="O28"/>
  <c r="O38" s="1"/>
  <c r="N28"/>
  <c r="N38" s="1"/>
  <c r="M28"/>
  <c r="M38" s="1"/>
  <c r="L28"/>
  <c r="L38" s="1"/>
  <c r="K28"/>
  <c r="K38" s="1"/>
  <c r="J28"/>
  <c r="J38" s="1"/>
  <c r="I28"/>
  <c r="I38" s="1"/>
  <c r="H28"/>
  <c r="H38" s="1"/>
  <c r="G28"/>
  <c r="G38" s="1"/>
  <c r="F28"/>
  <c r="F38" s="1"/>
  <c r="E28"/>
  <c r="E38" s="1"/>
  <c r="D28"/>
  <c r="D38" s="1"/>
  <c r="C28"/>
  <c r="C38" s="1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C28" i="2"/>
  <c r="C29"/>
  <c r="C38" s="1"/>
  <c r="D28"/>
  <c r="E28"/>
  <c r="F28"/>
  <c r="G28"/>
  <c r="H28"/>
  <c r="I28"/>
  <c r="J28"/>
  <c r="K28"/>
  <c r="L28"/>
  <c r="M28"/>
  <c r="N28"/>
  <c r="O28"/>
  <c r="P28"/>
  <c r="Q28"/>
  <c r="R28"/>
  <c r="D29"/>
  <c r="E29"/>
  <c r="F29"/>
  <c r="G29"/>
  <c r="H29"/>
  <c r="I29"/>
  <c r="J29"/>
  <c r="K29"/>
  <c r="L29"/>
  <c r="M29"/>
  <c r="N29"/>
  <c r="O29"/>
  <c r="P29"/>
  <c r="Q29"/>
  <c r="R29"/>
  <c r="D30"/>
  <c r="E30"/>
  <c r="F30"/>
  <c r="G30"/>
  <c r="H30"/>
  <c r="I30"/>
  <c r="J30"/>
  <c r="K30"/>
  <c r="L30"/>
  <c r="M30"/>
  <c r="N30"/>
  <c r="O30"/>
  <c r="P30"/>
  <c r="Q30"/>
  <c r="R30"/>
  <c r="D31"/>
  <c r="E31"/>
  <c r="F31"/>
  <c r="G31"/>
  <c r="H31"/>
  <c r="I31"/>
  <c r="J31"/>
  <c r="K31"/>
  <c r="L31"/>
  <c r="M31"/>
  <c r="N31"/>
  <c r="O31"/>
  <c r="P31"/>
  <c r="Q31"/>
  <c r="R31"/>
  <c r="C31"/>
  <c r="C30"/>
  <c r="E1" l="1"/>
  <c r="E1" i="3"/>
  <c r="D36" i="5"/>
  <c r="F36"/>
  <c r="H36"/>
  <c r="J36"/>
  <c r="L36"/>
  <c r="N36"/>
  <c r="P36"/>
  <c r="R36"/>
  <c r="D37"/>
  <c r="F37"/>
  <c r="H37"/>
  <c r="J37"/>
  <c r="L37"/>
  <c r="N37"/>
  <c r="P37"/>
  <c r="R37"/>
  <c r="C36"/>
  <c r="E36"/>
  <c r="G36"/>
  <c r="I36"/>
  <c r="K36"/>
  <c r="M36"/>
  <c r="O36"/>
  <c r="Q36"/>
  <c r="C37"/>
  <c r="E37"/>
  <c r="G37"/>
  <c r="I37"/>
  <c r="K37"/>
  <c r="M37"/>
  <c r="O37"/>
  <c r="Q37"/>
  <c r="D36" i="3"/>
  <c r="F36"/>
  <c r="H36"/>
  <c r="J36"/>
  <c r="L36"/>
  <c r="N36"/>
  <c r="P36"/>
  <c r="R36"/>
  <c r="D37"/>
  <c r="F37"/>
  <c r="H37"/>
  <c r="J37"/>
  <c r="L37"/>
  <c r="N37"/>
  <c r="P37"/>
  <c r="R37"/>
  <c r="C36"/>
  <c r="E36"/>
  <c r="G36"/>
  <c r="I36"/>
  <c r="K36"/>
  <c r="M36"/>
  <c r="O36"/>
  <c r="Q36"/>
  <c r="C37"/>
  <c r="E37"/>
  <c r="G37"/>
  <c r="I37"/>
  <c r="K37"/>
  <c r="M37"/>
  <c r="O37"/>
  <c r="Q37"/>
  <c r="R38" i="2"/>
  <c r="P38"/>
  <c r="N38"/>
  <c r="L38"/>
  <c r="J38"/>
  <c r="H38"/>
  <c r="F38"/>
  <c r="D38"/>
  <c r="Q38"/>
  <c r="O38"/>
  <c r="M38"/>
  <c r="K38"/>
  <c r="I38"/>
  <c r="G38"/>
  <c r="E38"/>
  <c r="S26" l="1"/>
  <c r="S25"/>
  <c r="S24"/>
  <c r="S6"/>
  <c r="S7"/>
  <c r="S8"/>
  <c r="S9"/>
  <c r="S10"/>
  <c r="S11"/>
  <c r="S12"/>
  <c r="S13"/>
  <c r="S14"/>
  <c r="S15"/>
  <c r="S16"/>
  <c r="S17"/>
  <c r="S18"/>
  <c r="S19"/>
  <c r="S20"/>
  <c r="S21"/>
  <c r="S22"/>
  <c r="S5"/>
  <c r="S23"/>
</calcChain>
</file>

<file path=xl/sharedStrings.xml><?xml version="1.0" encoding="utf-8"?>
<sst xmlns="http://schemas.openxmlformats.org/spreadsheetml/2006/main" count="247" uniqueCount="98">
  <si>
    <t>№ п/п</t>
  </si>
  <si>
    <t>Ф.И.О.</t>
  </si>
  <si>
    <t>Успеваемость по предметам</t>
  </si>
  <si>
    <t>русский язык</t>
  </si>
  <si>
    <t>литература</t>
  </si>
  <si>
    <t>алгебра</t>
  </si>
  <si>
    <t>геометрия</t>
  </si>
  <si>
    <t>история России</t>
  </si>
  <si>
    <t>всеобщая история</t>
  </si>
  <si>
    <t>обществознание</t>
  </si>
  <si>
    <t>география</t>
  </si>
  <si>
    <t>биология</t>
  </si>
  <si>
    <t>физика</t>
  </si>
  <si>
    <t>химия</t>
  </si>
  <si>
    <t>физическая культура</t>
  </si>
  <si>
    <t>иностранный язык (немецкий)</t>
  </si>
  <si>
    <t>информатика и ИКТ</t>
  </si>
  <si>
    <t>черчение и графика</t>
  </si>
  <si>
    <t>Аксёнова Е.И.</t>
  </si>
  <si>
    <t>Бережнова А.А.</t>
  </si>
  <si>
    <t>Васильев О.А.</t>
  </si>
  <si>
    <t>Вердеш М.С.</t>
  </si>
  <si>
    <t>Гаджиева А.А.</t>
  </si>
  <si>
    <t>Жмурин А.В.</t>
  </si>
  <si>
    <t>Колесников Н.Е.</t>
  </si>
  <si>
    <t>Кущева Н.Е.</t>
  </si>
  <si>
    <t>Махина Е.В.</t>
  </si>
  <si>
    <t>Наумов А.С.</t>
  </si>
  <si>
    <t>Наумов С.С.</t>
  </si>
  <si>
    <t>Садовникова А.В.</t>
  </si>
  <si>
    <t>Столяржевский А.В.</t>
  </si>
  <si>
    <t>Сударкина Е.В.</t>
  </si>
  <si>
    <t>н/а</t>
  </si>
  <si>
    <t>Терентьева Д.А.</t>
  </si>
  <si>
    <t>Турчёнков А.В.</t>
  </si>
  <si>
    <t>Улитина В.В.</t>
  </si>
  <si>
    <t>Федотов Д.И.</t>
  </si>
  <si>
    <t>Хлиманенко Р.Е.</t>
  </si>
  <si>
    <t>Чуксин А.А.</t>
  </si>
  <si>
    <t>Швед И.А.</t>
  </si>
  <si>
    <t>Шелемех А.А.</t>
  </si>
  <si>
    <t>На «5»</t>
  </si>
  <si>
    <t>На «4»</t>
  </si>
  <si>
    <t>На «3»</t>
  </si>
  <si>
    <t>На «2»</t>
  </si>
  <si>
    <t>н/а по болезни</t>
  </si>
  <si>
    <t>Освобождён от физкультуры</t>
  </si>
  <si>
    <t>Освобождён от труда</t>
  </si>
  <si>
    <t>% качества</t>
  </si>
  <si>
    <t>% успеваемости</t>
  </si>
  <si>
    <t>Степень обученности</t>
  </si>
  <si>
    <t>ср.балл</t>
  </si>
  <si>
    <r>
      <t xml:space="preserve">Классный руководитель:                     </t>
    </r>
    <r>
      <rPr>
        <i/>
        <sz val="12"/>
        <rFont val="Times New Roman"/>
        <family val="1"/>
        <charset val="204"/>
      </rPr>
      <t>Садовникова Наталья Витальевна</t>
    </r>
  </si>
  <si>
    <t xml:space="preserve"> </t>
  </si>
  <si>
    <t>технология</t>
  </si>
  <si>
    <t>Отчет</t>
  </si>
  <si>
    <t xml:space="preserve"> классного руководителя</t>
  </si>
  <si>
    <r>
      <t xml:space="preserve">Ф.И.О. классного руководителя </t>
    </r>
    <r>
      <rPr>
        <i/>
        <sz val="12"/>
        <rFont val="Times New Roman"/>
        <family val="1"/>
        <charset val="204"/>
      </rPr>
      <t>Садовникова Наталья Витальевна</t>
    </r>
  </si>
  <si>
    <t>Прибыл: нет.</t>
  </si>
  <si>
    <t>Выбыла: нет.</t>
  </si>
  <si>
    <t>успевают</t>
  </si>
  <si>
    <t>(Ф.И. учащегося)</t>
  </si>
  <si>
    <t>На «4» и «5»</t>
  </si>
  <si>
    <t>С одной «4»</t>
  </si>
  <si>
    <t>С одной «3»</t>
  </si>
  <si>
    <t xml:space="preserve"> Федотов Д.И.</t>
  </si>
  <si>
    <t>«Трудные дети»</t>
  </si>
  <si>
    <t>«Трудные семьи»</t>
  </si>
  <si>
    <t>«Многодетные семьи»</t>
  </si>
  <si>
    <t>«Малоимущие семьи»</t>
  </si>
  <si>
    <t>Не успевают (Ф.И. учащегося, предмет)</t>
  </si>
  <si>
    <t>Н/а по болезни (Ф.И. учащегося, предмет)</t>
  </si>
  <si>
    <t xml:space="preserve">Количество учащихся на начало четверти: </t>
  </si>
  <si>
    <t xml:space="preserve">чел., </t>
  </si>
  <si>
    <t>из них 12 мальчика, 10 девочек, изучающих английский язык 0, немецкий язык 22.</t>
  </si>
  <si>
    <t>Количество учащихся на конец четверти 22 чел.</t>
  </si>
  <si>
    <t>1.</t>
  </si>
  <si>
    <t>2.</t>
  </si>
  <si>
    <t xml:space="preserve">Отчёт по успеваемости </t>
  </si>
  <si>
    <t xml:space="preserve">класса за I четверть </t>
  </si>
  <si>
    <t>учебного года</t>
  </si>
  <si>
    <t xml:space="preserve">2013-2014 </t>
  </si>
  <si>
    <t xml:space="preserve">класса за II четверть </t>
  </si>
  <si>
    <t xml:space="preserve">класса за III четверть </t>
  </si>
  <si>
    <t xml:space="preserve">класса за IV четверть </t>
  </si>
  <si>
    <t xml:space="preserve">класса за  </t>
  </si>
  <si>
    <t>учебный год</t>
  </si>
  <si>
    <t>3.</t>
  </si>
  <si>
    <t>Для удобства набора данных можно закрепить верхнюю строку как показано на рисунке и также снять закрепление.</t>
  </si>
  <si>
    <t>4.</t>
  </si>
  <si>
    <t>5.</t>
  </si>
  <si>
    <t>Распичатываем Лист1 , а на обратной стороне необходимую четверть. Отчёт готов.</t>
  </si>
  <si>
    <t>Желаю успеха ;)</t>
  </si>
  <si>
    <t>по успеваемости</t>
  </si>
  <si>
    <t xml:space="preserve">  класса за 1 четверть </t>
  </si>
  <si>
    <t>Остальные лисны содержат формулы (столбец В и С, а также строки 1 и с 28 по 38), будте внимательны. При наборе списка учащихся  на вкладке 1четв заполняются остальные списки.</t>
  </si>
  <si>
    <t>Первоначально заполняется Лист1. Ячейки В3, Е3 и D5 не перемещать и вводить в нех значения пообразцу. Всё остальное меняете на своё усмотрение.</t>
  </si>
  <si>
    <t xml:space="preserve">При необходимости можно добавлять ещё листы и изменять формулы. Если вы незнаете как это сделать, лучше прокансультируйтесь у специалиста.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</si>
</sst>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i/>
      <sz val="12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textRotation="90" wrapText="1"/>
    </xf>
    <xf numFmtId="0" fontId="1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textRotation="90" wrapText="1"/>
    </xf>
    <xf numFmtId="164" fontId="1" fillId="0" borderId="5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1" fontId="2" fillId="0" borderId="1" xfId="0" applyNumberFormat="1" applyFont="1" applyBorder="1" applyAlignment="1">
      <alignment horizontal="center" wrapText="1"/>
    </xf>
    <xf numFmtId="1" fontId="1" fillId="0" borderId="5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 wrapText="1"/>
    </xf>
    <xf numFmtId="0" fontId="0" fillId="0" borderId="15" xfId="0" applyBorder="1"/>
    <xf numFmtId="0" fontId="0" fillId="0" borderId="15" xfId="0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13" xfId="0" applyFont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5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styles" Target="styles.xml"/><Relationship Id="rId5" Type="http://schemas.openxmlformats.org/officeDocument/2006/relationships/worksheet" Target="worksheets/sheet3.xml"/><Relationship Id="rId10" Type="http://schemas.openxmlformats.org/officeDocument/2006/relationships/theme" Target="theme/theme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3422957600827329E-2"/>
          <c:y val="3.5593220338983052E-2"/>
          <c:w val="0.83764219234746662"/>
          <c:h val="0.75762711864406806"/>
        </c:manualLayout>
      </c:layout>
      <c:barChart>
        <c:barDir val="col"/>
        <c:grouping val="clustered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cat>
            <c:strRef>
              <c:f>'1 четв'!$B$5:$B$27</c:f>
              <c:strCache>
                <c:ptCount val="22"/>
                <c:pt idx="0">
                  <c:v>Аксёнова Е.И.</c:v>
                </c:pt>
                <c:pt idx="1">
                  <c:v>Бережнова А.А.</c:v>
                </c:pt>
                <c:pt idx="2">
                  <c:v>Васильев О.А.</c:v>
                </c:pt>
                <c:pt idx="3">
                  <c:v>Вердеш М.С.</c:v>
                </c:pt>
                <c:pt idx="4">
                  <c:v>Гаджиева А.А.</c:v>
                </c:pt>
                <c:pt idx="5">
                  <c:v>Жмурин А.В.</c:v>
                </c:pt>
                <c:pt idx="6">
                  <c:v>Колесников Н.Е.</c:v>
                </c:pt>
                <c:pt idx="7">
                  <c:v>Кущева Н.Е.</c:v>
                </c:pt>
                <c:pt idx="8">
                  <c:v>Махина Е.В.</c:v>
                </c:pt>
                <c:pt idx="9">
                  <c:v>Наумов А.С.</c:v>
                </c:pt>
                <c:pt idx="10">
                  <c:v>Наумов С.С.</c:v>
                </c:pt>
                <c:pt idx="11">
                  <c:v>Садовникова А.В.</c:v>
                </c:pt>
                <c:pt idx="12">
                  <c:v>Столяржевский А.В.</c:v>
                </c:pt>
                <c:pt idx="13">
                  <c:v>Сударкина Е.В.</c:v>
                </c:pt>
                <c:pt idx="14">
                  <c:v>Терентьева Д.А.</c:v>
                </c:pt>
                <c:pt idx="15">
                  <c:v>Турчёнков А.В.</c:v>
                </c:pt>
                <c:pt idx="16">
                  <c:v>Улитина В.В.</c:v>
                </c:pt>
                <c:pt idx="17">
                  <c:v>Федотов Д.И.</c:v>
                </c:pt>
                <c:pt idx="18">
                  <c:v>Хлиманенко Р.Е.</c:v>
                </c:pt>
                <c:pt idx="19">
                  <c:v>Чуксин А.А.</c:v>
                </c:pt>
                <c:pt idx="20">
                  <c:v>Швед И.А.</c:v>
                </c:pt>
                <c:pt idx="21">
                  <c:v>Шелемех А.А.</c:v>
                </c:pt>
              </c:strCache>
            </c:strRef>
          </c:cat>
          <c:val>
            <c:numRef>
              <c:f>'1 четв'!$S$5:$S$27</c:f>
              <c:numCache>
                <c:formatCode>0.0</c:formatCode>
                <c:ptCount val="23"/>
                <c:pt idx="0">
                  <c:v>3</c:v>
                </c:pt>
                <c:pt idx="1">
                  <c:v>3.4375</c:v>
                </c:pt>
                <c:pt idx="2">
                  <c:v>4.625</c:v>
                </c:pt>
                <c:pt idx="3">
                  <c:v>4</c:v>
                </c:pt>
                <c:pt idx="4">
                  <c:v>3.625</c:v>
                </c:pt>
                <c:pt idx="5">
                  <c:v>3.5</c:v>
                </c:pt>
                <c:pt idx="6">
                  <c:v>4.375</c:v>
                </c:pt>
                <c:pt idx="7">
                  <c:v>4.4375</c:v>
                </c:pt>
                <c:pt idx="8">
                  <c:v>3.6875</c:v>
                </c:pt>
                <c:pt idx="9">
                  <c:v>3.1875</c:v>
                </c:pt>
                <c:pt idx="10">
                  <c:v>3</c:v>
                </c:pt>
                <c:pt idx="11">
                  <c:v>4.9375</c:v>
                </c:pt>
                <c:pt idx="12">
                  <c:v>3.5625</c:v>
                </c:pt>
                <c:pt idx="13">
                  <c:v>3.1875</c:v>
                </c:pt>
                <c:pt idx="14">
                  <c:v>4.75</c:v>
                </c:pt>
                <c:pt idx="15">
                  <c:v>3.0625</c:v>
                </c:pt>
                <c:pt idx="16">
                  <c:v>4.4375</c:v>
                </c:pt>
                <c:pt idx="17">
                  <c:v>4.375</c:v>
                </c:pt>
                <c:pt idx="18">
                  <c:v>4.5</c:v>
                </c:pt>
                <c:pt idx="19">
                  <c:v>3.875</c:v>
                </c:pt>
                <c:pt idx="20">
                  <c:v>3.5625</c:v>
                </c:pt>
                <c:pt idx="21">
                  <c:v>3.625</c:v>
                </c:pt>
              </c:numCache>
            </c:numRef>
          </c:val>
        </c:ser>
        <c:axId val="66776064"/>
        <c:axId val="66777856"/>
      </c:barChart>
      <c:catAx>
        <c:axId val="66776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6777856"/>
        <c:crosses val="autoZero"/>
        <c:auto val="1"/>
        <c:lblAlgn val="ctr"/>
        <c:lblOffset val="100"/>
        <c:tickLblSkip val="1"/>
        <c:tickMarkSkip val="1"/>
      </c:catAx>
      <c:valAx>
        <c:axId val="66777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67760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3422957600827329E-2"/>
          <c:y val="3.5593220338983052E-2"/>
          <c:w val="0.83764219234746662"/>
          <c:h val="0.75762711864406806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 четв'!$B$5:$B$27</c:f>
              <c:strCache>
                <c:ptCount val="22"/>
                <c:pt idx="0">
                  <c:v>Аксёнова Е.И.</c:v>
                </c:pt>
                <c:pt idx="1">
                  <c:v>Бережнова А.А.</c:v>
                </c:pt>
                <c:pt idx="2">
                  <c:v>Васильев О.А.</c:v>
                </c:pt>
                <c:pt idx="3">
                  <c:v>Вердеш М.С.</c:v>
                </c:pt>
                <c:pt idx="4">
                  <c:v>Гаджиева А.А.</c:v>
                </c:pt>
                <c:pt idx="5">
                  <c:v>Жмурин А.В.</c:v>
                </c:pt>
                <c:pt idx="6">
                  <c:v>Колесников Н.Е.</c:v>
                </c:pt>
                <c:pt idx="7">
                  <c:v>Кущева Н.Е.</c:v>
                </c:pt>
                <c:pt idx="8">
                  <c:v>Махина Е.В.</c:v>
                </c:pt>
                <c:pt idx="9">
                  <c:v>Наумов А.С.</c:v>
                </c:pt>
                <c:pt idx="10">
                  <c:v>Наумов С.С.</c:v>
                </c:pt>
                <c:pt idx="11">
                  <c:v>Садовникова А.В.</c:v>
                </c:pt>
                <c:pt idx="12">
                  <c:v>Столяржевский А.В.</c:v>
                </c:pt>
                <c:pt idx="13">
                  <c:v>Сударкина Е.В.</c:v>
                </c:pt>
                <c:pt idx="14">
                  <c:v>Терентьева Д.А.</c:v>
                </c:pt>
                <c:pt idx="15">
                  <c:v>Турчёнков А.В.</c:v>
                </c:pt>
                <c:pt idx="16">
                  <c:v>Улитина В.В.</c:v>
                </c:pt>
                <c:pt idx="17">
                  <c:v>Федотов Д.И.</c:v>
                </c:pt>
                <c:pt idx="18">
                  <c:v>Хлиманенко Р.Е.</c:v>
                </c:pt>
                <c:pt idx="19">
                  <c:v>Чуксин А.А.</c:v>
                </c:pt>
                <c:pt idx="20">
                  <c:v>Швед И.А.</c:v>
                </c:pt>
                <c:pt idx="21">
                  <c:v>Шелемех А.А.</c:v>
                </c:pt>
              </c:strCache>
            </c:strRef>
          </c:cat>
          <c:val>
            <c:numRef>
              <c:f>'2 четв'!$S$5:$S$27</c:f>
              <c:numCache>
                <c:formatCode>0.0</c:formatCode>
                <c:ptCount val="23"/>
                <c:pt idx="0">
                  <c:v>3</c:v>
                </c:pt>
                <c:pt idx="1">
                  <c:v>3.4375</c:v>
                </c:pt>
                <c:pt idx="2">
                  <c:v>4.625</c:v>
                </c:pt>
                <c:pt idx="3">
                  <c:v>4</c:v>
                </c:pt>
                <c:pt idx="4">
                  <c:v>3.625</c:v>
                </c:pt>
                <c:pt idx="5">
                  <c:v>3.5</c:v>
                </c:pt>
                <c:pt idx="6">
                  <c:v>4.375</c:v>
                </c:pt>
                <c:pt idx="7">
                  <c:v>4.4375</c:v>
                </c:pt>
                <c:pt idx="8">
                  <c:v>3.6875</c:v>
                </c:pt>
                <c:pt idx="9">
                  <c:v>3.1875</c:v>
                </c:pt>
                <c:pt idx="10">
                  <c:v>3</c:v>
                </c:pt>
                <c:pt idx="11">
                  <c:v>4.9375</c:v>
                </c:pt>
                <c:pt idx="12">
                  <c:v>3.5625</c:v>
                </c:pt>
                <c:pt idx="13">
                  <c:v>3.1875</c:v>
                </c:pt>
                <c:pt idx="14">
                  <c:v>4.75</c:v>
                </c:pt>
                <c:pt idx="15">
                  <c:v>3.0625</c:v>
                </c:pt>
                <c:pt idx="16">
                  <c:v>4.4375</c:v>
                </c:pt>
                <c:pt idx="17">
                  <c:v>4.375</c:v>
                </c:pt>
                <c:pt idx="18">
                  <c:v>4.5</c:v>
                </c:pt>
                <c:pt idx="19">
                  <c:v>3.875</c:v>
                </c:pt>
                <c:pt idx="20">
                  <c:v>3.5625</c:v>
                </c:pt>
                <c:pt idx="21">
                  <c:v>3.625</c:v>
                </c:pt>
              </c:numCache>
            </c:numRef>
          </c:val>
        </c:ser>
        <c:marker val="1"/>
        <c:axId val="67641344"/>
        <c:axId val="67643264"/>
      </c:lineChart>
      <c:catAx>
        <c:axId val="67641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7643264"/>
        <c:crosses val="autoZero"/>
        <c:auto val="1"/>
        <c:lblAlgn val="ctr"/>
        <c:lblOffset val="100"/>
        <c:tickLblSkip val="1"/>
        <c:tickMarkSkip val="1"/>
      </c:catAx>
      <c:valAx>
        <c:axId val="67643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7641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95250</xdr:rowOff>
    </xdr:from>
    <xdr:to>
      <xdr:col>17</xdr:col>
      <xdr:colOff>495300</xdr:colOff>
      <xdr:row>23</xdr:row>
      <xdr:rowOff>9525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21303" b="59115"/>
        <a:stretch>
          <a:fillRect/>
        </a:stretch>
      </xdr:blipFill>
      <xdr:spPr bwMode="auto">
        <a:xfrm>
          <a:off x="200025" y="742950"/>
          <a:ext cx="10239375" cy="2990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D6" sqref="D6"/>
    </sheetView>
  </sheetViews>
  <sheetFormatPr defaultRowHeight="12.75"/>
  <cols>
    <col min="1" max="1" width="15.140625" customWidth="1"/>
    <col min="2" max="6" width="15.7109375" customWidth="1"/>
  </cols>
  <sheetData>
    <row r="1" spans="1:6" ht="15.75">
      <c r="C1" s="23" t="s">
        <v>55</v>
      </c>
    </row>
    <row r="2" spans="1:6" ht="15.75">
      <c r="C2" s="24" t="s">
        <v>56</v>
      </c>
    </row>
    <row r="3" spans="1:6" ht="15.75">
      <c r="A3" t="s">
        <v>93</v>
      </c>
      <c r="B3" s="36">
        <v>9</v>
      </c>
      <c r="C3" s="33" t="s">
        <v>94</v>
      </c>
      <c r="E3" s="36" t="s">
        <v>81</v>
      </c>
      <c r="F3" t="s">
        <v>80</v>
      </c>
    </row>
    <row r="4" spans="1:6" ht="15.75">
      <c r="A4" s="33" t="s">
        <v>57</v>
      </c>
    </row>
    <row r="5" spans="1:6" ht="15.75">
      <c r="A5" s="2" t="s">
        <v>72</v>
      </c>
      <c r="D5" s="36">
        <v>22</v>
      </c>
      <c r="E5" t="s">
        <v>73</v>
      </c>
    </row>
    <row r="6" spans="1:6" ht="15.75">
      <c r="A6" s="2" t="s">
        <v>74</v>
      </c>
    </row>
    <row r="7" spans="1:6" ht="15.75">
      <c r="A7" s="33" t="s">
        <v>58</v>
      </c>
    </row>
    <row r="8" spans="1:6" ht="15.75">
      <c r="A8" s="2" t="s">
        <v>59</v>
      </c>
    </row>
    <row r="9" spans="1:6" ht="15.75">
      <c r="A9" s="2" t="s">
        <v>75</v>
      </c>
    </row>
    <row r="10" spans="1:6" ht="16.5" thickBot="1">
      <c r="A10" s="2"/>
    </row>
    <row r="11" spans="1:6" ht="24.75" customHeight="1" thickBot="1">
      <c r="A11" s="18" t="s">
        <v>70</v>
      </c>
      <c r="B11" s="18" t="s">
        <v>71</v>
      </c>
      <c r="C11" s="20" t="s">
        <v>60</v>
      </c>
      <c r="D11" s="21"/>
      <c r="E11" s="21"/>
      <c r="F11" s="28"/>
    </row>
    <row r="12" spans="1:6" ht="13.5" customHeight="1">
      <c r="A12" s="34"/>
      <c r="B12" s="34"/>
      <c r="C12" s="25" t="s">
        <v>41</v>
      </c>
      <c r="D12" s="25" t="s">
        <v>62</v>
      </c>
      <c r="E12" s="25" t="s">
        <v>63</v>
      </c>
      <c r="F12" s="25" t="s">
        <v>64</v>
      </c>
    </row>
    <row r="13" spans="1:6" ht="15" customHeight="1" thickBot="1">
      <c r="A13" s="34"/>
      <c r="B13" s="19"/>
      <c r="C13" s="5" t="s">
        <v>61</v>
      </c>
      <c r="D13" s="5" t="s">
        <v>61</v>
      </c>
      <c r="E13" s="5" t="s">
        <v>61</v>
      </c>
      <c r="F13" s="5" t="s">
        <v>61</v>
      </c>
    </row>
    <row r="14" spans="1:6" ht="15" customHeight="1" thickBot="1">
      <c r="A14" s="40"/>
      <c r="B14" s="4"/>
      <c r="C14" s="27" t="s">
        <v>33</v>
      </c>
      <c r="D14" s="27" t="s">
        <v>20</v>
      </c>
      <c r="E14" s="27"/>
      <c r="F14" s="27"/>
    </row>
    <row r="15" spans="1:6" ht="15" customHeight="1" thickBot="1">
      <c r="A15" s="40"/>
      <c r="B15" s="4"/>
      <c r="C15" s="27" t="s">
        <v>29</v>
      </c>
      <c r="D15" s="27" t="s">
        <v>65</v>
      </c>
      <c r="E15" s="27"/>
      <c r="F15" s="27" t="s">
        <v>53</v>
      </c>
    </row>
    <row r="16" spans="1:6" ht="15" customHeight="1" thickBot="1">
      <c r="A16" s="40"/>
      <c r="B16" s="4"/>
      <c r="C16" s="27"/>
      <c r="D16" s="27"/>
      <c r="E16" s="27"/>
      <c r="F16" s="27"/>
    </row>
    <row r="17" spans="1:7" ht="15" customHeight="1" thickBot="1">
      <c r="A17" s="40"/>
      <c r="B17" s="4"/>
      <c r="C17" s="27"/>
      <c r="D17" s="27" t="s">
        <v>53</v>
      </c>
      <c r="E17" s="27"/>
      <c r="F17" s="27"/>
    </row>
    <row r="18" spans="1:7" ht="15" customHeight="1" thickBot="1">
      <c r="A18" s="40"/>
      <c r="B18" s="4"/>
      <c r="C18" s="4"/>
      <c r="D18" s="27"/>
      <c r="E18" s="4"/>
      <c r="F18" s="4"/>
    </row>
    <row r="19" spans="1:7" ht="15" customHeight="1" thickBot="1">
      <c r="A19" s="40"/>
      <c r="B19" s="4"/>
      <c r="C19" s="4"/>
      <c r="D19" s="27"/>
      <c r="E19" s="4"/>
      <c r="F19" s="4"/>
    </row>
    <row r="20" spans="1:7" ht="15" customHeight="1" thickBot="1">
      <c r="A20" s="40"/>
      <c r="B20" s="4"/>
      <c r="C20" s="4"/>
      <c r="D20" s="4"/>
      <c r="E20" s="4"/>
      <c r="F20" s="4"/>
    </row>
    <row r="21" spans="1:7" ht="15" customHeight="1" thickBot="1">
      <c r="A21" s="40"/>
      <c r="B21" s="4"/>
      <c r="C21" s="4"/>
      <c r="D21" s="4"/>
      <c r="E21" s="4"/>
      <c r="F21" s="4"/>
    </row>
    <row r="22" spans="1:7" ht="15" customHeight="1" thickBot="1">
      <c r="A22" s="40"/>
      <c r="B22" s="4"/>
      <c r="C22" s="4"/>
      <c r="D22" s="4"/>
      <c r="E22" s="4"/>
      <c r="F22" s="4"/>
    </row>
    <row r="23" spans="1:7" ht="15" customHeight="1" thickBot="1">
      <c r="A23" s="40"/>
      <c r="B23" s="4"/>
      <c r="C23" s="4"/>
      <c r="D23" s="4"/>
      <c r="E23" s="4"/>
      <c r="F23" s="4"/>
    </row>
    <row r="24" spans="1:7" ht="15" customHeight="1" thickBot="1">
      <c r="A24" s="40"/>
      <c r="B24" s="4"/>
      <c r="C24" s="4"/>
      <c r="D24" s="4"/>
      <c r="E24" s="4"/>
      <c r="F24" s="4"/>
    </row>
    <row r="25" spans="1:7" ht="15" customHeight="1" thickBot="1">
      <c r="A25" s="40"/>
      <c r="B25" s="4"/>
      <c r="C25" s="4"/>
      <c r="D25" s="4"/>
      <c r="E25" s="4"/>
      <c r="F25" s="4"/>
    </row>
    <row r="26" spans="1:7" ht="15" customHeight="1" thickBot="1">
      <c r="A26" s="40"/>
      <c r="B26" s="26"/>
      <c r="C26" s="26"/>
      <c r="D26" s="26"/>
      <c r="E26" s="26"/>
      <c r="F26" s="26"/>
    </row>
    <row r="27" spans="1:7" ht="15" customHeight="1" thickBot="1">
      <c r="A27" s="40"/>
      <c r="B27" s="26"/>
      <c r="C27" s="26"/>
      <c r="D27" s="26"/>
      <c r="E27" s="26"/>
      <c r="F27" s="26"/>
    </row>
    <row r="28" spans="1:7" ht="15" customHeight="1" thickBot="1">
      <c r="A28" s="40"/>
      <c r="B28" s="26"/>
      <c r="C28" s="26"/>
      <c r="D28" s="26"/>
      <c r="E28" s="26"/>
      <c r="F28" s="26"/>
    </row>
    <row r="29" spans="1:7" ht="16.5" thickBot="1">
      <c r="A29" s="2"/>
    </row>
    <row r="30" spans="1:7" ht="25.5">
      <c r="B30" s="29" t="s">
        <v>66</v>
      </c>
      <c r="C30" s="31" t="s">
        <v>67</v>
      </c>
      <c r="D30" s="31" t="s">
        <v>68</v>
      </c>
      <c r="E30" s="31" t="s">
        <v>69</v>
      </c>
      <c r="F30" s="37"/>
      <c r="G30" s="39"/>
    </row>
    <row r="31" spans="1:7" ht="26.25" thickBot="1">
      <c r="B31" s="30" t="s">
        <v>61</v>
      </c>
      <c r="C31" s="32" t="s">
        <v>61</v>
      </c>
      <c r="D31" s="32" t="s">
        <v>61</v>
      </c>
      <c r="E31" s="32" t="s">
        <v>61</v>
      </c>
      <c r="F31" s="37"/>
      <c r="G31" s="39"/>
    </row>
    <row r="32" spans="1:7" ht="13.5" thickBot="1">
      <c r="B32" s="3"/>
      <c r="C32" s="4"/>
      <c r="D32" s="4"/>
      <c r="E32" s="4"/>
      <c r="F32" s="38"/>
      <c r="G32" s="39"/>
    </row>
    <row r="33" spans="2:7" ht="13.5" thickBot="1">
      <c r="B33" s="3"/>
      <c r="C33" s="4"/>
      <c r="D33" s="4"/>
      <c r="E33" s="4"/>
      <c r="F33" s="38"/>
      <c r="G33" s="39"/>
    </row>
    <row r="34" spans="2:7" ht="13.5" thickBot="1">
      <c r="B34" s="3"/>
      <c r="C34" s="4"/>
      <c r="D34" s="4"/>
      <c r="E34" s="4"/>
      <c r="F34" s="38"/>
      <c r="G34" s="39"/>
    </row>
    <row r="35" spans="2:7" ht="17.25" customHeight="1" thickBot="1">
      <c r="B35" s="3"/>
      <c r="C35" s="4"/>
      <c r="D35" s="4"/>
      <c r="E35" s="4"/>
      <c r="F35" s="38"/>
      <c r="G35" s="39"/>
    </row>
    <row r="36" spans="2:7" ht="13.5" thickBot="1">
      <c r="B36" s="3"/>
      <c r="C36" s="4"/>
      <c r="D36" s="4"/>
      <c r="E36" s="4"/>
      <c r="F36" s="38"/>
      <c r="G36" s="39"/>
    </row>
    <row r="37" spans="2:7" ht="13.5" thickBot="1">
      <c r="B37" s="3"/>
      <c r="C37" s="4"/>
      <c r="D37" s="4"/>
      <c r="E37" s="4"/>
      <c r="F37" s="38"/>
      <c r="G37" s="39"/>
    </row>
    <row r="38" spans="2:7" ht="13.5" thickBot="1">
      <c r="B38" s="3"/>
      <c r="C38" s="4"/>
      <c r="D38" s="4"/>
      <c r="E38" s="4"/>
      <c r="F38" s="38"/>
      <c r="G38" s="39"/>
    </row>
    <row r="39" spans="2:7" ht="13.5" thickBot="1">
      <c r="B39" s="3"/>
      <c r="C39" s="4"/>
      <c r="D39" s="4"/>
      <c r="E39" s="4"/>
      <c r="F39" s="38"/>
      <c r="G39" s="39"/>
    </row>
    <row r="40" spans="2:7" ht="13.5" thickBot="1">
      <c r="B40" s="3"/>
      <c r="C40" s="4"/>
      <c r="D40" s="4"/>
      <c r="E40" s="4"/>
      <c r="F40" s="38"/>
      <c r="G40" s="39"/>
    </row>
  </sheetData>
  <mergeCells count="4">
    <mergeCell ref="C11:F11"/>
    <mergeCell ref="F30:F31"/>
    <mergeCell ref="A11:A13"/>
    <mergeCell ref="B11:B13"/>
  </mergeCells>
  <pageMargins left="0.59055118110236227" right="0" top="0.15748031496062992" bottom="0.15748031496062992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="91" zoomScaleNormal="91" workbookViewId="0">
      <selection activeCell="L2" sqref="L2"/>
    </sheetView>
  </sheetViews>
  <sheetFormatPr defaultRowHeight="12.75"/>
  <cols>
    <col min="1" max="1" width="3.42578125" customWidth="1"/>
    <col min="2" max="2" width="17.140625" customWidth="1"/>
    <col min="3" max="3" width="4" customWidth="1"/>
    <col min="4" max="4" width="3.85546875" customWidth="1"/>
    <col min="5" max="5" width="4.85546875" customWidth="1"/>
    <col min="6" max="7" width="3.7109375" customWidth="1"/>
    <col min="8" max="8" width="5" customWidth="1"/>
    <col min="9" max="9" width="4.42578125" customWidth="1"/>
    <col min="10" max="18" width="4" customWidth="1"/>
    <col min="19" max="19" width="5.5703125" customWidth="1"/>
  </cols>
  <sheetData>
    <row r="1" spans="1:19" ht="15.75">
      <c r="B1" s="33" t="s">
        <v>78</v>
      </c>
      <c r="C1" s="2"/>
      <c r="D1" s="2"/>
      <c r="E1" s="41">
        <f>Лист1!B3</f>
        <v>9</v>
      </c>
      <c r="F1" s="2" t="s">
        <v>79</v>
      </c>
      <c r="G1" s="2"/>
      <c r="H1" s="2"/>
      <c r="I1" s="2"/>
      <c r="J1" s="2"/>
      <c r="K1" s="35"/>
      <c r="L1" s="41" t="str">
        <f>Лист1!E3</f>
        <v xml:space="preserve">2013-2014 </v>
      </c>
      <c r="M1" s="42"/>
      <c r="N1" s="2" t="s">
        <v>80</v>
      </c>
      <c r="O1" s="2"/>
      <c r="P1" s="2"/>
      <c r="Q1" s="2"/>
    </row>
    <row r="2" spans="1:19" ht="13.5" thickBot="1"/>
    <row r="3" spans="1:19" ht="12.75" customHeight="1" thickBot="1">
      <c r="A3" s="18" t="s">
        <v>0</v>
      </c>
      <c r="B3" s="18" t="s">
        <v>1</v>
      </c>
      <c r="C3" s="20" t="s">
        <v>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1:19" ht="78" customHeight="1" thickBot="1">
      <c r="A4" s="19"/>
      <c r="B4" s="19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54</v>
      </c>
      <c r="P4" s="1" t="s">
        <v>15</v>
      </c>
      <c r="Q4" s="1" t="s">
        <v>16</v>
      </c>
      <c r="R4" s="7" t="s">
        <v>17</v>
      </c>
      <c r="S4" s="9" t="s">
        <v>51</v>
      </c>
    </row>
    <row r="5" spans="1:19" ht="13.5" customHeight="1" thickBot="1">
      <c r="A5" s="3">
        <v>1</v>
      </c>
      <c r="B5" s="4" t="s">
        <v>18</v>
      </c>
      <c r="C5" s="5">
        <v>3</v>
      </c>
      <c r="D5" s="5">
        <v>3</v>
      </c>
      <c r="E5" s="5">
        <v>3</v>
      </c>
      <c r="F5" s="15">
        <v>3</v>
      </c>
      <c r="G5" s="5">
        <v>3</v>
      </c>
      <c r="H5" s="5">
        <v>3</v>
      </c>
      <c r="I5" s="5">
        <v>3</v>
      </c>
      <c r="J5" s="5">
        <v>3</v>
      </c>
      <c r="K5" s="5">
        <v>3</v>
      </c>
      <c r="L5" s="5">
        <v>3</v>
      </c>
      <c r="M5" s="5">
        <v>3</v>
      </c>
      <c r="N5" s="5">
        <v>3</v>
      </c>
      <c r="O5" s="5">
        <v>3</v>
      </c>
      <c r="P5" s="5">
        <v>3</v>
      </c>
      <c r="Q5" s="5">
        <v>3</v>
      </c>
      <c r="R5" s="5">
        <v>3</v>
      </c>
      <c r="S5" s="10">
        <f>SUM(C5:R5)/16</f>
        <v>3</v>
      </c>
    </row>
    <row r="6" spans="1:19" ht="16.5" thickBot="1">
      <c r="A6" s="3">
        <v>2</v>
      </c>
      <c r="B6" s="4" t="s">
        <v>19</v>
      </c>
      <c r="C6" s="5">
        <v>4</v>
      </c>
      <c r="D6" s="5">
        <v>3</v>
      </c>
      <c r="E6" s="5">
        <v>3</v>
      </c>
      <c r="F6" s="5">
        <v>3</v>
      </c>
      <c r="G6" s="5">
        <v>3</v>
      </c>
      <c r="H6" s="5">
        <v>4</v>
      </c>
      <c r="I6" s="5">
        <v>4</v>
      </c>
      <c r="J6" s="5">
        <v>3</v>
      </c>
      <c r="K6" s="5">
        <v>3</v>
      </c>
      <c r="L6" s="5">
        <v>3</v>
      </c>
      <c r="M6" s="5">
        <v>3</v>
      </c>
      <c r="N6" s="5">
        <v>3</v>
      </c>
      <c r="O6" s="5">
        <v>4</v>
      </c>
      <c r="P6" s="5">
        <v>4</v>
      </c>
      <c r="Q6" s="5">
        <v>4</v>
      </c>
      <c r="R6" s="8">
        <v>4</v>
      </c>
      <c r="S6" s="10">
        <f>SUM(C6:R6)/16</f>
        <v>3.4375</v>
      </c>
    </row>
    <row r="7" spans="1:19" ht="16.5" thickBot="1">
      <c r="A7" s="3">
        <v>3</v>
      </c>
      <c r="B7" s="4" t="s">
        <v>20</v>
      </c>
      <c r="C7" s="5">
        <v>4</v>
      </c>
      <c r="D7" s="5">
        <v>5</v>
      </c>
      <c r="E7" s="5">
        <v>4</v>
      </c>
      <c r="F7" s="5">
        <v>4</v>
      </c>
      <c r="G7" s="5">
        <v>5</v>
      </c>
      <c r="H7" s="5">
        <v>5</v>
      </c>
      <c r="I7" s="5">
        <v>5</v>
      </c>
      <c r="J7" s="5">
        <v>4</v>
      </c>
      <c r="K7" s="5">
        <v>5</v>
      </c>
      <c r="L7" s="5">
        <v>5</v>
      </c>
      <c r="M7" s="5">
        <v>5</v>
      </c>
      <c r="N7" s="5">
        <v>5</v>
      </c>
      <c r="O7" s="5">
        <v>4</v>
      </c>
      <c r="P7" s="5">
        <v>5</v>
      </c>
      <c r="Q7" s="5">
        <v>5</v>
      </c>
      <c r="R7" s="8">
        <v>4</v>
      </c>
      <c r="S7" s="10">
        <f t="shared" ref="S7:S26" si="0">SUM(C7:R7)/16</f>
        <v>4.625</v>
      </c>
    </row>
    <row r="8" spans="1:19" ht="16.5" thickBot="1">
      <c r="A8" s="3">
        <v>4</v>
      </c>
      <c r="B8" s="4" t="s">
        <v>21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5</v>
      </c>
      <c r="I8" s="5">
        <v>5</v>
      </c>
      <c r="J8" s="5">
        <v>4</v>
      </c>
      <c r="K8" s="5">
        <v>3</v>
      </c>
      <c r="L8" s="5">
        <v>4</v>
      </c>
      <c r="M8" s="5">
        <v>4</v>
      </c>
      <c r="N8" s="5">
        <v>4</v>
      </c>
      <c r="O8" s="5">
        <v>5</v>
      </c>
      <c r="P8" s="5">
        <v>3</v>
      </c>
      <c r="Q8" s="5">
        <v>3</v>
      </c>
      <c r="R8" s="8">
        <v>4</v>
      </c>
      <c r="S8" s="10">
        <f t="shared" si="0"/>
        <v>4</v>
      </c>
    </row>
    <row r="9" spans="1:19" ht="16.5" thickBot="1">
      <c r="A9" s="3">
        <v>5</v>
      </c>
      <c r="B9" s="4" t="s">
        <v>22</v>
      </c>
      <c r="C9" s="5">
        <v>3</v>
      </c>
      <c r="D9" s="5">
        <v>4</v>
      </c>
      <c r="E9" s="5">
        <v>3</v>
      </c>
      <c r="F9" s="5">
        <v>3</v>
      </c>
      <c r="G9" s="5">
        <v>3</v>
      </c>
      <c r="H9" s="5">
        <v>3</v>
      </c>
      <c r="I9" s="5">
        <v>5</v>
      </c>
      <c r="J9" s="5">
        <v>4</v>
      </c>
      <c r="K9" s="5">
        <v>4</v>
      </c>
      <c r="L9" s="5">
        <v>3</v>
      </c>
      <c r="M9" s="5">
        <v>3</v>
      </c>
      <c r="N9" s="5">
        <v>5</v>
      </c>
      <c r="O9" s="5">
        <v>3</v>
      </c>
      <c r="P9" s="5">
        <v>4</v>
      </c>
      <c r="Q9" s="5">
        <v>4</v>
      </c>
      <c r="R9" s="8">
        <v>4</v>
      </c>
      <c r="S9" s="10">
        <f t="shared" si="0"/>
        <v>3.625</v>
      </c>
    </row>
    <row r="10" spans="1:19" ht="16.5" thickBot="1">
      <c r="A10" s="3">
        <v>6</v>
      </c>
      <c r="B10" s="4" t="s">
        <v>23</v>
      </c>
      <c r="C10" s="5">
        <v>3</v>
      </c>
      <c r="D10" s="5">
        <v>4</v>
      </c>
      <c r="E10" s="5">
        <v>3</v>
      </c>
      <c r="F10" s="5">
        <v>3</v>
      </c>
      <c r="G10" s="5">
        <v>3</v>
      </c>
      <c r="H10" s="5">
        <v>4</v>
      </c>
      <c r="I10" s="5">
        <v>3</v>
      </c>
      <c r="J10" s="5">
        <v>4</v>
      </c>
      <c r="K10" s="5">
        <v>3</v>
      </c>
      <c r="L10" s="5">
        <v>3</v>
      </c>
      <c r="M10" s="5">
        <v>4</v>
      </c>
      <c r="N10" s="5">
        <v>4</v>
      </c>
      <c r="O10" s="5">
        <v>4</v>
      </c>
      <c r="P10" s="5">
        <v>4</v>
      </c>
      <c r="Q10" s="5">
        <v>4</v>
      </c>
      <c r="R10" s="8">
        <v>3</v>
      </c>
      <c r="S10" s="10">
        <f t="shared" si="0"/>
        <v>3.5</v>
      </c>
    </row>
    <row r="11" spans="1:19" ht="16.5" thickBot="1">
      <c r="A11" s="3">
        <v>7</v>
      </c>
      <c r="B11" s="4" t="s">
        <v>24</v>
      </c>
      <c r="C11" s="5">
        <v>4</v>
      </c>
      <c r="D11" s="5">
        <v>5</v>
      </c>
      <c r="E11" s="5">
        <v>4</v>
      </c>
      <c r="F11" s="5">
        <v>4</v>
      </c>
      <c r="G11" s="5">
        <v>4</v>
      </c>
      <c r="H11" s="5">
        <v>4</v>
      </c>
      <c r="I11" s="5">
        <v>5</v>
      </c>
      <c r="J11" s="5">
        <v>4</v>
      </c>
      <c r="K11" s="5">
        <v>5</v>
      </c>
      <c r="L11" s="5">
        <v>5</v>
      </c>
      <c r="M11" s="5">
        <v>4</v>
      </c>
      <c r="N11" s="5">
        <v>5</v>
      </c>
      <c r="O11" s="5">
        <v>3</v>
      </c>
      <c r="P11" s="5">
        <v>5</v>
      </c>
      <c r="Q11" s="5">
        <v>5</v>
      </c>
      <c r="R11" s="8">
        <v>4</v>
      </c>
      <c r="S11" s="10">
        <f t="shared" si="0"/>
        <v>4.375</v>
      </c>
    </row>
    <row r="12" spans="1:19" ht="16.5" thickBot="1">
      <c r="A12" s="3">
        <v>8</v>
      </c>
      <c r="B12" s="4" t="s">
        <v>25</v>
      </c>
      <c r="C12" s="5">
        <v>5</v>
      </c>
      <c r="D12" s="5">
        <v>5</v>
      </c>
      <c r="E12" s="5">
        <v>3</v>
      </c>
      <c r="F12" s="5">
        <v>4</v>
      </c>
      <c r="G12" s="5">
        <v>4</v>
      </c>
      <c r="H12" s="5">
        <v>5</v>
      </c>
      <c r="I12" s="5">
        <v>5</v>
      </c>
      <c r="J12" s="5">
        <v>4</v>
      </c>
      <c r="K12" s="5">
        <v>5</v>
      </c>
      <c r="L12" s="5">
        <v>4</v>
      </c>
      <c r="M12" s="5">
        <v>4</v>
      </c>
      <c r="N12" s="5">
        <v>4</v>
      </c>
      <c r="O12" s="5">
        <v>5</v>
      </c>
      <c r="P12" s="5">
        <v>5</v>
      </c>
      <c r="Q12" s="5">
        <v>5</v>
      </c>
      <c r="R12" s="8">
        <v>4</v>
      </c>
      <c r="S12" s="10">
        <f t="shared" si="0"/>
        <v>4.4375</v>
      </c>
    </row>
    <row r="13" spans="1:19" ht="16.5" thickBot="1">
      <c r="A13" s="3">
        <v>9</v>
      </c>
      <c r="B13" s="4" t="s">
        <v>26</v>
      </c>
      <c r="C13" s="5">
        <v>3</v>
      </c>
      <c r="D13" s="5">
        <v>3</v>
      </c>
      <c r="E13" s="5">
        <v>3</v>
      </c>
      <c r="F13" s="5">
        <v>3</v>
      </c>
      <c r="G13" s="5">
        <v>4</v>
      </c>
      <c r="H13" s="5">
        <v>5</v>
      </c>
      <c r="I13" s="5">
        <v>4</v>
      </c>
      <c r="J13" s="5">
        <v>3</v>
      </c>
      <c r="K13" s="5">
        <v>3</v>
      </c>
      <c r="L13" s="5">
        <v>3</v>
      </c>
      <c r="M13" s="5">
        <v>3</v>
      </c>
      <c r="N13" s="5">
        <v>5</v>
      </c>
      <c r="O13" s="5">
        <v>5</v>
      </c>
      <c r="P13" s="5">
        <v>4</v>
      </c>
      <c r="Q13" s="5">
        <v>4</v>
      </c>
      <c r="R13" s="8">
        <v>4</v>
      </c>
      <c r="S13" s="10">
        <f t="shared" si="0"/>
        <v>3.6875</v>
      </c>
    </row>
    <row r="14" spans="1:19" ht="16.5" thickBot="1">
      <c r="A14" s="3">
        <v>10</v>
      </c>
      <c r="B14" s="4" t="s">
        <v>27</v>
      </c>
      <c r="C14" s="5">
        <v>3</v>
      </c>
      <c r="D14" s="5">
        <v>3</v>
      </c>
      <c r="E14" s="5">
        <v>3</v>
      </c>
      <c r="F14" s="5">
        <v>3</v>
      </c>
      <c r="G14" s="5">
        <v>3</v>
      </c>
      <c r="H14" s="5">
        <v>3</v>
      </c>
      <c r="I14" s="5">
        <v>3</v>
      </c>
      <c r="J14" s="5">
        <v>3</v>
      </c>
      <c r="K14" s="5">
        <v>3</v>
      </c>
      <c r="L14" s="5">
        <v>3</v>
      </c>
      <c r="M14" s="5">
        <v>3</v>
      </c>
      <c r="N14" s="5">
        <v>5</v>
      </c>
      <c r="O14" s="5">
        <v>3</v>
      </c>
      <c r="P14" s="5">
        <v>3</v>
      </c>
      <c r="Q14" s="5">
        <v>3</v>
      </c>
      <c r="R14" s="8">
        <v>4</v>
      </c>
      <c r="S14" s="10">
        <f t="shared" si="0"/>
        <v>3.1875</v>
      </c>
    </row>
    <row r="15" spans="1:19" ht="16.5" thickBot="1">
      <c r="A15" s="3">
        <v>11</v>
      </c>
      <c r="B15" s="4" t="s">
        <v>28</v>
      </c>
      <c r="C15" s="5">
        <v>3</v>
      </c>
      <c r="D15" s="5">
        <v>3</v>
      </c>
      <c r="E15" s="5">
        <v>3</v>
      </c>
      <c r="F15" s="5">
        <v>3</v>
      </c>
      <c r="G15" s="5">
        <v>3</v>
      </c>
      <c r="H15" s="5">
        <v>3</v>
      </c>
      <c r="I15" s="5">
        <v>3</v>
      </c>
      <c r="J15" s="5">
        <v>2</v>
      </c>
      <c r="K15" s="5">
        <v>3</v>
      </c>
      <c r="L15" s="5">
        <v>2</v>
      </c>
      <c r="M15" s="5">
        <v>3</v>
      </c>
      <c r="N15" s="5">
        <v>5</v>
      </c>
      <c r="O15" s="5">
        <v>2</v>
      </c>
      <c r="P15" s="5">
        <v>3</v>
      </c>
      <c r="Q15" s="5">
        <v>3</v>
      </c>
      <c r="R15" s="8">
        <v>4</v>
      </c>
      <c r="S15" s="10">
        <f t="shared" si="0"/>
        <v>3</v>
      </c>
    </row>
    <row r="16" spans="1:19" ht="16.5" thickBot="1">
      <c r="A16" s="3">
        <v>12</v>
      </c>
      <c r="B16" s="4" t="s">
        <v>29</v>
      </c>
      <c r="C16" s="5">
        <v>5</v>
      </c>
      <c r="D16" s="5">
        <v>5</v>
      </c>
      <c r="E16" s="5">
        <v>5</v>
      </c>
      <c r="F16" s="5">
        <v>5</v>
      </c>
      <c r="G16" s="5">
        <v>5</v>
      </c>
      <c r="H16" s="5">
        <v>5</v>
      </c>
      <c r="I16" s="5">
        <v>5</v>
      </c>
      <c r="J16" s="5">
        <v>5</v>
      </c>
      <c r="K16" s="5">
        <v>5</v>
      </c>
      <c r="L16" s="5">
        <v>5</v>
      </c>
      <c r="M16" s="6">
        <v>4</v>
      </c>
      <c r="N16" s="6">
        <v>5</v>
      </c>
      <c r="O16" s="6">
        <v>5</v>
      </c>
      <c r="P16" s="6">
        <v>5</v>
      </c>
      <c r="Q16" s="6">
        <v>5</v>
      </c>
      <c r="R16" s="6">
        <v>5</v>
      </c>
      <c r="S16" s="10">
        <f t="shared" si="0"/>
        <v>4.9375</v>
      </c>
    </row>
    <row r="17" spans="1:19" ht="15" customHeight="1" thickBot="1">
      <c r="A17" s="3">
        <v>13</v>
      </c>
      <c r="B17" s="4" t="s">
        <v>30</v>
      </c>
      <c r="C17" s="5">
        <v>3</v>
      </c>
      <c r="D17" s="5">
        <v>3</v>
      </c>
      <c r="E17" s="5">
        <v>3</v>
      </c>
      <c r="F17" s="5">
        <v>3</v>
      </c>
      <c r="G17" s="5">
        <v>4</v>
      </c>
      <c r="H17" s="5">
        <v>4</v>
      </c>
      <c r="I17" s="5">
        <v>5</v>
      </c>
      <c r="J17" s="5">
        <v>3</v>
      </c>
      <c r="K17" s="5">
        <v>3</v>
      </c>
      <c r="L17" s="5">
        <v>3</v>
      </c>
      <c r="M17" s="5">
        <v>4</v>
      </c>
      <c r="N17" s="5">
        <v>4</v>
      </c>
      <c r="O17" s="5">
        <v>3</v>
      </c>
      <c r="P17" s="5">
        <v>4</v>
      </c>
      <c r="Q17" s="5">
        <v>4</v>
      </c>
      <c r="R17" s="5">
        <v>4</v>
      </c>
      <c r="S17" s="10">
        <f t="shared" si="0"/>
        <v>3.5625</v>
      </c>
    </row>
    <row r="18" spans="1:19" ht="16.5" thickBot="1">
      <c r="A18" s="3">
        <v>14</v>
      </c>
      <c r="B18" s="4" t="s">
        <v>31</v>
      </c>
      <c r="C18" s="5">
        <v>3</v>
      </c>
      <c r="D18" s="5">
        <v>3</v>
      </c>
      <c r="E18" s="5">
        <v>3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3</v>
      </c>
      <c r="L18" s="5">
        <v>3</v>
      </c>
      <c r="M18" s="5">
        <v>3</v>
      </c>
      <c r="N18" s="5">
        <v>5</v>
      </c>
      <c r="O18" s="5">
        <v>3</v>
      </c>
      <c r="P18" s="5">
        <v>4</v>
      </c>
      <c r="Q18" s="5">
        <v>3</v>
      </c>
      <c r="R18" s="5">
        <v>3</v>
      </c>
      <c r="S18" s="10">
        <f t="shared" si="0"/>
        <v>3.1875</v>
      </c>
    </row>
    <row r="19" spans="1:19" ht="16.5" thickBot="1">
      <c r="A19" s="3">
        <v>15</v>
      </c>
      <c r="B19" s="4" t="s">
        <v>33</v>
      </c>
      <c r="C19" s="5">
        <v>4</v>
      </c>
      <c r="D19" s="5">
        <v>5</v>
      </c>
      <c r="E19" s="5">
        <v>5</v>
      </c>
      <c r="F19" s="5">
        <v>5</v>
      </c>
      <c r="G19" s="5">
        <v>5</v>
      </c>
      <c r="H19" s="5">
        <v>5</v>
      </c>
      <c r="I19" s="5">
        <v>5</v>
      </c>
      <c r="J19" s="5">
        <v>4</v>
      </c>
      <c r="K19" s="5">
        <v>5</v>
      </c>
      <c r="L19" s="5">
        <v>5</v>
      </c>
      <c r="M19" s="5">
        <v>4</v>
      </c>
      <c r="N19" s="5">
        <v>5</v>
      </c>
      <c r="O19" s="5">
        <v>4</v>
      </c>
      <c r="P19" s="5">
        <v>5</v>
      </c>
      <c r="Q19" s="5">
        <v>5</v>
      </c>
      <c r="R19" s="5">
        <v>5</v>
      </c>
      <c r="S19" s="10">
        <f t="shared" si="0"/>
        <v>4.75</v>
      </c>
    </row>
    <row r="20" spans="1:19" ht="16.5" thickBot="1">
      <c r="A20" s="3">
        <v>16</v>
      </c>
      <c r="B20" s="4" t="s">
        <v>34</v>
      </c>
      <c r="C20" s="5">
        <v>3</v>
      </c>
      <c r="D20" s="5">
        <v>3</v>
      </c>
      <c r="E20" s="5">
        <v>3</v>
      </c>
      <c r="F20" s="5">
        <v>3</v>
      </c>
      <c r="G20" s="5">
        <v>3</v>
      </c>
      <c r="H20" s="5">
        <v>3</v>
      </c>
      <c r="I20" s="5">
        <v>3</v>
      </c>
      <c r="J20" s="5">
        <v>3</v>
      </c>
      <c r="K20" s="5">
        <v>3</v>
      </c>
      <c r="L20" s="5">
        <v>3</v>
      </c>
      <c r="M20" s="5">
        <v>3</v>
      </c>
      <c r="N20" s="5">
        <v>4</v>
      </c>
      <c r="O20" s="5">
        <v>3</v>
      </c>
      <c r="P20" s="5">
        <v>3</v>
      </c>
      <c r="Q20" s="5">
        <v>3</v>
      </c>
      <c r="R20" s="5">
        <v>3</v>
      </c>
      <c r="S20" s="10">
        <f>SUM(C20:R20)/16</f>
        <v>3.0625</v>
      </c>
    </row>
    <row r="21" spans="1:19" ht="16.5" thickBot="1">
      <c r="A21" s="3">
        <v>17</v>
      </c>
      <c r="B21" s="4" t="s">
        <v>35</v>
      </c>
      <c r="C21" s="5">
        <v>4</v>
      </c>
      <c r="D21" s="5">
        <v>5</v>
      </c>
      <c r="E21" s="5">
        <v>3</v>
      </c>
      <c r="F21" s="5">
        <v>4</v>
      </c>
      <c r="G21" s="5">
        <v>4</v>
      </c>
      <c r="H21" s="5">
        <v>5</v>
      </c>
      <c r="I21" s="5">
        <v>5</v>
      </c>
      <c r="J21" s="5">
        <v>4</v>
      </c>
      <c r="K21" s="5">
        <v>5</v>
      </c>
      <c r="L21" s="5">
        <v>4</v>
      </c>
      <c r="M21" s="5">
        <v>4</v>
      </c>
      <c r="N21" s="5">
        <v>5</v>
      </c>
      <c r="O21" s="5">
        <v>5</v>
      </c>
      <c r="P21" s="5">
        <v>5</v>
      </c>
      <c r="Q21" s="5">
        <v>5</v>
      </c>
      <c r="R21" s="8">
        <v>4</v>
      </c>
      <c r="S21" s="10">
        <f t="shared" si="0"/>
        <v>4.4375</v>
      </c>
    </row>
    <row r="22" spans="1:19" ht="16.5" thickBot="1">
      <c r="A22" s="3">
        <v>18</v>
      </c>
      <c r="B22" s="4" t="s">
        <v>36</v>
      </c>
      <c r="C22" s="5">
        <v>3</v>
      </c>
      <c r="D22" s="5">
        <v>4</v>
      </c>
      <c r="E22" s="5">
        <v>4</v>
      </c>
      <c r="F22" s="5">
        <v>4</v>
      </c>
      <c r="G22" s="5">
        <v>4</v>
      </c>
      <c r="H22" s="5">
        <v>5</v>
      </c>
      <c r="I22" s="5">
        <v>5</v>
      </c>
      <c r="J22" s="5">
        <v>4</v>
      </c>
      <c r="K22" s="5">
        <v>5</v>
      </c>
      <c r="L22" s="5">
        <v>4</v>
      </c>
      <c r="M22" s="5">
        <v>5</v>
      </c>
      <c r="N22" s="5">
        <v>5</v>
      </c>
      <c r="O22" s="5">
        <v>4</v>
      </c>
      <c r="P22" s="5">
        <v>5</v>
      </c>
      <c r="Q22" s="5">
        <v>5</v>
      </c>
      <c r="R22" s="8">
        <v>4</v>
      </c>
      <c r="S22" s="10">
        <f t="shared" si="0"/>
        <v>4.375</v>
      </c>
    </row>
    <row r="23" spans="1:19" ht="16.5" thickBot="1">
      <c r="A23" s="3">
        <v>19</v>
      </c>
      <c r="B23" s="4" t="s">
        <v>37</v>
      </c>
      <c r="C23" s="5">
        <v>4</v>
      </c>
      <c r="D23" s="5">
        <v>4</v>
      </c>
      <c r="E23" s="5">
        <v>5</v>
      </c>
      <c r="F23" s="5">
        <v>4</v>
      </c>
      <c r="G23" s="5">
        <v>4</v>
      </c>
      <c r="H23" s="5">
        <v>5</v>
      </c>
      <c r="I23" s="5">
        <v>5</v>
      </c>
      <c r="J23" s="5">
        <v>4</v>
      </c>
      <c r="K23" s="5">
        <v>5</v>
      </c>
      <c r="L23" s="5">
        <v>4</v>
      </c>
      <c r="M23" s="5">
        <v>5</v>
      </c>
      <c r="N23" s="5">
        <v>5</v>
      </c>
      <c r="O23" s="5">
        <v>4</v>
      </c>
      <c r="P23" s="5">
        <v>4</v>
      </c>
      <c r="Q23" s="5">
        <v>5</v>
      </c>
      <c r="R23" s="8">
        <v>5</v>
      </c>
      <c r="S23" s="10">
        <f t="shared" si="0"/>
        <v>4.5</v>
      </c>
    </row>
    <row r="24" spans="1:19" ht="16.5" thickBot="1">
      <c r="A24" s="3">
        <v>20</v>
      </c>
      <c r="B24" s="4" t="s">
        <v>38</v>
      </c>
      <c r="C24" s="5">
        <v>3</v>
      </c>
      <c r="D24" s="5">
        <v>3</v>
      </c>
      <c r="E24" s="5">
        <v>3</v>
      </c>
      <c r="F24" s="5">
        <v>4</v>
      </c>
      <c r="G24" s="5">
        <v>4</v>
      </c>
      <c r="H24" s="5">
        <v>4</v>
      </c>
      <c r="I24" s="5">
        <v>4</v>
      </c>
      <c r="J24" s="5">
        <v>4</v>
      </c>
      <c r="K24" s="5">
        <v>4</v>
      </c>
      <c r="L24" s="5">
        <v>4</v>
      </c>
      <c r="M24" s="5">
        <v>4</v>
      </c>
      <c r="N24" s="5">
        <v>5</v>
      </c>
      <c r="O24" s="5">
        <v>4</v>
      </c>
      <c r="P24" s="5">
        <v>4</v>
      </c>
      <c r="Q24" s="5">
        <v>4</v>
      </c>
      <c r="R24" s="8">
        <v>4</v>
      </c>
      <c r="S24" s="10">
        <f t="shared" si="0"/>
        <v>3.875</v>
      </c>
    </row>
    <row r="25" spans="1:19" ht="16.5" thickBot="1">
      <c r="A25" s="3">
        <v>21</v>
      </c>
      <c r="B25" s="4" t="s">
        <v>39</v>
      </c>
      <c r="C25" s="5">
        <v>3</v>
      </c>
      <c r="D25" s="5">
        <v>3</v>
      </c>
      <c r="E25" s="5">
        <v>3</v>
      </c>
      <c r="F25" s="5">
        <v>3</v>
      </c>
      <c r="G25" s="5">
        <v>4</v>
      </c>
      <c r="H25" s="5">
        <v>4</v>
      </c>
      <c r="I25" s="5">
        <v>4</v>
      </c>
      <c r="J25" s="5">
        <v>4</v>
      </c>
      <c r="K25" s="5">
        <v>4</v>
      </c>
      <c r="L25" s="5">
        <v>3</v>
      </c>
      <c r="M25" s="5">
        <v>4</v>
      </c>
      <c r="N25" s="5">
        <v>5</v>
      </c>
      <c r="O25" s="5">
        <v>3</v>
      </c>
      <c r="P25" s="5">
        <v>3</v>
      </c>
      <c r="Q25" s="5">
        <v>4</v>
      </c>
      <c r="R25" s="8">
        <v>3</v>
      </c>
      <c r="S25" s="10">
        <f t="shared" si="0"/>
        <v>3.5625</v>
      </c>
    </row>
    <row r="26" spans="1:19" ht="16.5" thickBot="1">
      <c r="A26" s="3">
        <v>22</v>
      </c>
      <c r="B26" s="4" t="s">
        <v>40</v>
      </c>
      <c r="C26" s="5">
        <v>3</v>
      </c>
      <c r="D26" s="5">
        <v>3</v>
      </c>
      <c r="E26" s="5">
        <v>3</v>
      </c>
      <c r="F26" s="5">
        <v>3</v>
      </c>
      <c r="G26" s="5">
        <v>4</v>
      </c>
      <c r="H26" s="5">
        <v>4</v>
      </c>
      <c r="I26" s="5">
        <v>4</v>
      </c>
      <c r="J26" s="5">
        <v>3</v>
      </c>
      <c r="K26" s="5">
        <v>4</v>
      </c>
      <c r="L26" s="5">
        <v>3</v>
      </c>
      <c r="M26" s="5">
        <v>3</v>
      </c>
      <c r="N26" s="5">
        <v>5</v>
      </c>
      <c r="O26" s="5">
        <v>4</v>
      </c>
      <c r="P26" s="5">
        <v>4</v>
      </c>
      <c r="Q26" s="5">
        <v>4</v>
      </c>
      <c r="R26" s="8">
        <v>4</v>
      </c>
      <c r="S26" s="10">
        <f t="shared" si="0"/>
        <v>3.625</v>
      </c>
    </row>
    <row r="27" spans="1:19" ht="16.5" thickBot="1">
      <c r="A27" s="3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8"/>
      <c r="S27" s="10"/>
    </row>
    <row r="28" spans="1:19" ht="16.5" customHeight="1" thickBot="1">
      <c r="A28" s="16" t="s">
        <v>41</v>
      </c>
      <c r="B28" s="17"/>
      <c r="C28" s="5">
        <f>SUMIF(C5:C26,5)/5</f>
        <v>2</v>
      </c>
      <c r="D28" s="5">
        <f t="shared" ref="D28:R28" si="1">SUMIF(D5:D26,5)/5</f>
        <v>6</v>
      </c>
      <c r="E28" s="5">
        <f t="shared" si="1"/>
        <v>3</v>
      </c>
      <c r="F28" s="5">
        <f t="shared" si="1"/>
        <v>2</v>
      </c>
      <c r="G28" s="5">
        <f t="shared" si="1"/>
        <v>3</v>
      </c>
      <c r="H28" s="5">
        <f t="shared" si="1"/>
        <v>9</v>
      </c>
      <c r="I28" s="5">
        <f t="shared" si="1"/>
        <v>11</v>
      </c>
      <c r="J28" s="5">
        <f t="shared" si="1"/>
        <v>1</v>
      </c>
      <c r="K28" s="5">
        <f t="shared" si="1"/>
        <v>8</v>
      </c>
      <c r="L28" s="5">
        <f t="shared" si="1"/>
        <v>4</v>
      </c>
      <c r="M28" s="5">
        <f t="shared" si="1"/>
        <v>3</v>
      </c>
      <c r="N28" s="5">
        <f t="shared" si="1"/>
        <v>15</v>
      </c>
      <c r="O28" s="5">
        <f t="shared" si="1"/>
        <v>5</v>
      </c>
      <c r="P28" s="5">
        <f t="shared" si="1"/>
        <v>7</v>
      </c>
      <c r="Q28" s="5">
        <f t="shared" si="1"/>
        <v>8</v>
      </c>
      <c r="R28" s="5">
        <f t="shared" si="1"/>
        <v>3</v>
      </c>
      <c r="S28" s="14"/>
    </row>
    <row r="29" spans="1:19" ht="16.5" customHeight="1" thickBot="1">
      <c r="A29" s="16" t="s">
        <v>42</v>
      </c>
      <c r="B29" s="17"/>
      <c r="C29" s="5">
        <f>SUMIF(C5:C26,4)/4</f>
        <v>7</v>
      </c>
      <c r="D29" s="5">
        <f t="shared" ref="D29:R29" si="2">SUMIF(D5:D26,4)/4</f>
        <v>5</v>
      </c>
      <c r="E29" s="5">
        <f t="shared" si="2"/>
        <v>4</v>
      </c>
      <c r="F29" s="5">
        <f t="shared" si="2"/>
        <v>8</v>
      </c>
      <c r="G29" s="5">
        <f t="shared" si="2"/>
        <v>11</v>
      </c>
      <c r="H29" s="5">
        <f t="shared" si="2"/>
        <v>7</v>
      </c>
      <c r="I29" s="5">
        <f t="shared" si="2"/>
        <v>5</v>
      </c>
      <c r="J29" s="5">
        <f t="shared" si="2"/>
        <v>12</v>
      </c>
      <c r="K29" s="5">
        <f t="shared" si="2"/>
        <v>4</v>
      </c>
      <c r="L29" s="5">
        <f t="shared" si="2"/>
        <v>6</v>
      </c>
      <c r="M29" s="5">
        <f t="shared" si="2"/>
        <v>10</v>
      </c>
      <c r="N29" s="5">
        <f t="shared" si="2"/>
        <v>5</v>
      </c>
      <c r="O29" s="5">
        <f t="shared" si="2"/>
        <v>8</v>
      </c>
      <c r="P29" s="5">
        <f t="shared" si="2"/>
        <v>9</v>
      </c>
      <c r="Q29" s="5">
        <f t="shared" si="2"/>
        <v>8</v>
      </c>
      <c r="R29" s="5">
        <f t="shared" si="2"/>
        <v>14</v>
      </c>
      <c r="S29" s="14"/>
    </row>
    <row r="30" spans="1:19" ht="16.5" customHeight="1" thickBot="1">
      <c r="A30" s="16" t="s">
        <v>43</v>
      </c>
      <c r="B30" s="17"/>
      <c r="C30" s="5">
        <f>SUMIF(C5:C26,3)/3</f>
        <v>13</v>
      </c>
      <c r="D30" s="5">
        <f t="shared" ref="D30:R30" si="3">SUMIF(D5:D26,3)/3</f>
        <v>11</v>
      </c>
      <c r="E30" s="5">
        <f t="shared" si="3"/>
        <v>15</v>
      </c>
      <c r="F30" s="5">
        <f t="shared" si="3"/>
        <v>12</v>
      </c>
      <c r="G30" s="5">
        <f t="shared" si="3"/>
        <v>8</v>
      </c>
      <c r="H30" s="5">
        <f t="shared" si="3"/>
        <v>6</v>
      </c>
      <c r="I30" s="5">
        <f t="shared" si="3"/>
        <v>6</v>
      </c>
      <c r="J30" s="5">
        <f t="shared" si="3"/>
        <v>8</v>
      </c>
      <c r="K30" s="5">
        <f t="shared" si="3"/>
        <v>10</v>
      </c>
      <c r="L30" s="5">
        <f t="shared" si="3"/>
        <v>11</v>
      </c>
      <c r="M30" s="5">
        <f t="shared" si="3"/>
        <v>9</v>
      </c>
      <c r="N30" s="5">
        <f t="shared" si="3"/>
        <v>2</v>
      </c>
      <c r="O30" s="5">
        <f t="shared" si="3"/>
        <v>8</v>
      </c>
      <c r="P30" s="5">
        <f t="shared" si="3"/>
        <v>6</v>
      </c>
      <c r="Q30" s="5">
        <f t="shared" si="3"/>
        <v>6</v>
      </c>
      <c r="R30" s="5">
        <f t="shared" si="3"/>
        <v>5</v>
      </c>
      <c r="S30" s="14"/>
    </row>
    <row r="31" spans="1:19" ht="16.5" customHeight="1" thickBot="1">
      <c r="A31" s="16" t="s">
        <v>44</v>
      </c>
      <c r="B31" s="17"/>
      <c r="C31" s="5">
        <f>SUMIF(C5:C26,2)/2</f>
        <v>0</v>
      </c>
      <c r="D31" s="5">
        <f t="shared" ref="D31:R31" si="4">SUMIF(D5:D26,2)/2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1</v>
      </c>
      <c r="K31" s="5">
        <f t="shared" si="4"/>
        <v>0</v>
      </c>
      <c r="L31" s="5">
        <f t="shared" si="4"/>
        <v>1</v>
      </c>
      <c r="M31" s="5">
        <f t="shared" si="4"/>
        <v>0</v>
      </c>
      <c r="N31" s="5">
        <f t="shared" si="4"/>
        <v>0</v>
      </c>
      <c r="O31" s="5">
        <f t="shared" si="4"/>
        <v>1</v>
      </c>
      <c r="P31" s="5">
        <f t="shared" si="4"/>
        <v>0</v>
      </c>
      <c r="Q31" s="5">
        <f t="shared" si="4"/>
        <v>0</v>
      </c>
      <c r="R31" s="5">
        <f t="shared" si="4"/>
        <v>0</v>
      </c>
      <c r="S31" s="14"/>
    </row>
    <row r="32" spans="1:19" ht="16.5" customHeight="1" thickBot="1">
      <c r="A32" s="16" t="s">
        <v>45</v>
      </c>
      <c r="B32" s="1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8"/>
      <c r="S32" s="14"/>
    </row>
    <row r="33" spans="1:19" ht="16.5" customHeight="1" thickBot="1">
      <c r="A33" s="16" t="s">
        <v>32</v>
      </c>
      <c r="B33" s="1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8"/>
      <c r="S33" s="14"/>
    </row>
    <row r="34" spans="1:19" ht="24" customHeight="1" thickBot="1">
      <c r="A34" s="16" t="s">
        <v>46</v>
      </c>
      <c r="B34" s="1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8"/>
      <c r="S34" s="11"/>
    </row>
    <row r="35" spans="1:19" ht="16.5" customHeight="1" thickBot="1">
      <c r="A35" s="16" t="s">
        <v>47</v>
      </c>
      <c r="B35" s="1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8"/>
      <c r="S35" s="11"/>
    </row>
    <row r="36" spans="1:19" ht="16.5" customHeight="1" thickBot="1">
      <c r="A36" s="16" t="s">
        <v>48</v>
      </c>
      <c r="B36" s="17"/>
      <c r="C36" s="13">
        <f>(100/Лист1!$D$5)*(C28+C29)</f>
        <v>40.909090909090914</v>
      </c>
      <c r="D36" s="13">
        <f>(100/Лист1!$D$5)*(D28+D29)</f>
        <v>50.000000000000007</v>
      </c>
      <c r="E36" s="13">
        <f>(100/Лист1!$D$5)*(E28+E29)</f>
        <v>31.81818181818182</v>
      </c>
      <c r="F36" s="13">
        <f>(100/Лист1!$D$5)*(F28+F29)</f>
        <v>45.45454545454546</v>
      </c>
      <c r="G36" s="13">
        <f>(100/Лист1!$D$5)*(G28+G29)</f>
        <v>63.63636363636364</v>
      </c>
      <c r="H36" s="13">
        <f>(100/Лист1!$D$5)*(H28+H29)</f>
        <v>72.727272727272734</v>
      </c>
      <c r="I36" s="13">
        <f>(100/Лист1!$D$5)*(I28+I29)</f>
        <v>72.727272727272734</v>
      </c>
      <c r="J36" s="13">
        <f>(100/Лист1!$D$5)*(J28+J29)</f>
        <v>59.090909090909093</v>
      </c>
      <c r="K36" s="13">
        <f>(100/Лист1!$D$5)*(K28+K29)</f>
        <v>54.545454545454547</v>
      </c>
      <c r="L36" s="13">
        <f>(100/Лист1!$D$5)*(L28+L29)</f>
        <v>45.45454545454546</v>
      </c>
      <c r="M36" s="13">
        <f>(100/Лист1!$D$5)*(M28+M29)</f>
        <v>59.090909090909093</v>
      </c>
      <c r="N36" s="13">
        <f>(100/Лист1!$D$5)*(N28+N29)</f>
        <v>90.909090909090921</v>
      </c>
      <c r="O36" s="13">
        <f>(100/Лист1!$D$5)*(O28+O29)</f>
        <v>59.090909090909093</v>
      </c>
      <c r="P36" s="13">
        <f>(100/Лист1!$D$5)*(P28+P29)</f>
        <v>72.727272727272734</v>
      </c>
      <c r="Q36" s="13">
        <f>(100/Лист1!$D$5)*(Q28+Q29)</f>
        <v>72.727272727272734</v>
      </c>
      <c r="R36" s="13">
        <f>(100/Лист1!$D$5)*(R28+R29)</f>
        <v>77.27272727272728</v>
      </c>
      <c r="S36" s="11"/>
    </row>
    <row r="37" spans="1:19" ht="16.5" customHeight="1" thickBot="1">
      <c r="A37" s="16" t="s">
        <v>49</v>
      </c>
      <c r="B37" s="17"/>
      <c r="C37" s="13">
        <f>(100/Лист1!$D$5)*(SUM(C28:C30))</f>
        <v>100.00000000000001</v>
      </c>
      <c r="D37" s="13">
        <f>(100/Лист1!$D$5)*(SUM(D28:D30))</f>
        <v>100.00000000000001</v>
      </c>
      <c r="E37" s="13">
        <f>(100/Лист1!$D$5)*(SUM(E28:E30))</f>
        <v>100.00000000000001</v>
      </c>
      <c r="F37" s="13">
        <f>(100/Лист1!$D$5)*(SUM(F28:F30))</f>
        <v>100.00000000000001</v>
      </c>
      <c r="G37" s="13">
        <f>(100/Лист1!$D$5)*(SUM(G28:G30))</f>
        <v>100.00000000000001</v>
      </c>
      <c r="H37" s="13">
        <f>(100/Лист1!$D$5)*(SUM(H28:H30))</f>
        <v>100.00000000000001</v>
      </c>
      <c r="I37" s="13">
        <f>(100/Лист1!$D$5)*(SUM(I28:I30))</f>
        <v>100.00000000000001</v>
      </c>
      <c r="J37" s="13">
        <f>(100/Лист1!$D$5)*(SUM(J28:J30))</f>
        <v>95.454545454545467</v>
      </c>
      <c r="K37" s="13">
        <f>(100/Лист1!$D$5)*(SUM(K28:K30))</f>
        <v>100.00000000000001</v>
      </c>
      <c r="L37" s="13">
        <f>(100/Лист1!$D$5)*(SUM(L28:L30))</f>
        <v>95.454545454545467</v>
      </c>
      <c r="M37" s="13">
        <f>(100/Лист1!$D$5)*(SUM(M28:M30))</f>
        <v>100.00000000000001</v>
      </c>
      <c r="N37" s="13">
        <f>(100/Лист1!$D$5)*(SUM(N28:N30))</f>
        <v>100.00000000000001</v>
      </c>
      <c r="O37" s="13">
        <f>(100/Лист1!$D$5)*(SUM(O28:O30))</f>
        <v>95.454545454545467</v>
      </c>
      <c r="P37" s="13">
        <f>(100/Лист1!$D$5)*(SUM(P28:P30))</f>
        <v>100.00000000000001</v>
      </c>
      <c r="Q37" s="13">
        <f>(100/Лист1!$D$5)*(SUM(Q28:Q30))</f>
        <v>100.00000000000001</v>
      </c>
      <c r="R37" s="13">
        <f>(100/Лист1!$D$5)*(SUM(R28:R30))</f>
        <v>100.00000000000001</v>
      </c>
      <c r="S37" s="11"/>
    </row>
    <row r="38" spans="1:19" ht="16.5" customHeight="1" thickBot="1">
      <c r="A38" s="16" t="s">
        <v>50</v>
      </c>
      <c r="B38" s="17"/>
      <c r="C38" s="13">
        <f>((C28*1+C29*0.64+C30*0.36)/SUM(C28:C30))*100</f>
        <v>50.727272727272734</v>
      </c>
      <c r="D38" s="13">
        <f t="shared" ref="D38:R38" si="5">((D28*1+D29*0.64+D30*0.36)/SUM(D28:D30))*100</f>
        <v>59.818181818181813</v>
      </c>
      <c r="E38" s="13">
        <f t="shared" si="5"/>
        <v>49.81818181818182</v>
      </c>
      <c r="F38" s="13">
        <f t="shared" si="5"/>
        <v>52</v>
      </c>
      <c r="G38" s="13">
        <f t="shared" si="5"/>
        <v>58.72727272727272</v>
      </c>
      <c r="H38" s="13">
        <f t="shared" si="5"/>
        <v>71.090909090909093</v>
      </c>
      <c r="I38" s="13">
        <f t="shared" si="5"/>
        <v>74.36363636363636</v>
      </c>
      <c r="J38" s="13">
        <f t="shared" si="5"/>
        <v>55.047619047619044</v>
      </c>
      <c r="K38" s="13">
        <f t="shared" si="5"/>
        <v>64.363636363636374</v>
      </c>
      <c r="L38" s="13">
        <f t="shared" si="5"/>
        <v>56.19047619047619</v>
      </c>
      <c r="M38" s="13">
        <f t="shared" si="5"/>
        <v>57.45454545454546</v>
      </c>
      <c r="N38" s="13">
        <f t="shared" si="5"/>
        <v>85.999999999999986</v>
      </c>
      <c r="O38" s="13">
        <f t="shared" si="5"/>
        <v>61.904761904761905</v>
      </c>
      <c r="P38" s="13">
        <f t="shared" si="5"/>
        <v>67.818181818181827</v>
      </c>
      <c r="Q38" s="13">
        <f t="shared" si="5"/>
        <v>69.454545454545453</v>
      </c>
      <c r="R38" s="13">
        <f t="shared" si="5"/>
        <v>62.545454545454547</v>
      </c>
      <c r="S38" s="12"/>
    </row>
    <row r="41" spans="1:19" ht="15.75">
      <c r="B41" s="2" t="s">
        <v>52</v>
      </c>
    </row>
  </sheetData>
  <mergeCells count="14">
    <mergeCell ref="A3:A4"/>
    <mergeCell ref="B3:B4"/>
    <mergeCell ref="C3:S3"/>
    <mergeCell ref="A28:B28"/>
    <mergeCell ref="A29:B29"/>
    <mergeCell ref="A30:B30"/>
    <mergeCell ref="A31:B31"/>
    <mergeCell ref="A32:B32"/>
    <mergeCell ref="A37:B37"/>
    <mergeCell ref="A38:B38"/>
    <mergeCell ref="A33:B33"/>
    <mergeCell ref="A34:B34"/>
    <mergeCell ref="A35:B35"/>
    <mergeCell ref="A36:B36"/>
  </mergeCells>
  <phoneticPr fontId="4" type="noConversion"/>
  <pageMargins left="0.39370078740157483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="85" workbookViewId="0">
      <selection activeCell="L2" sqref="L2"/>
    </sheetView>
  </sheetViews>
  <sheetFormatPr defaultRowHeight="12.75"/>
  <cols>
    <col min="1" max="1" width="5.5703125" customWidth="1"/>
    <col min="2" max="2" width="17.140625" customWidth="1"/>
    <col min="3" max="3" width="4" customWidth="1"/>
    <col min="4" max="4" width="3.85546875" customWidth="1"/>
    <col min="5" max="5" width="4.28515625" customWidth="1"/>
    <col min="6" max="6" width="4.140625" customWidth="1"/>
    <col min="7" max="8" width="5" customWidth="1"/>
    <col min="9" max="9" width="4.42578125" customWidth="1"/>
    <col min="10" max="10" width="4.140625" customWidth="1"/>
    <col min="11" max="11" width="4.28515625" customWidth="1"/>
    <col min="12" max="12" width="4.140625" customWidth="1"/>
    <col min="13" max="13" width="3.85546875" customWidth="1"/>
    <col min="14" max="14" width="4.5703125" customWidth="1"/>
    <col min="15" max="15" width="5.28515625" customWidth="1"/>
    <col min="16" max="16" width="6.140625" customWidth="1"/>
    <col min="17" max="17" width="5.85546875" customWidth="1"/>
    <col min="18" max="18" width="6" customWidth="1"/>
    <col min="19" max="19" width="5.5703125" customWidth="1"/>
  </cols>
  <sheetData>
    <row r="1" spans="1:19" ht="15.75">
      <c r="B1" s="33" t="s">
        <v>78</v>
      </c>
      <c r="C1" s="2"/>
      <c r="D1" s="2"/>
      <c r="E1" s="41">
        <f>'1 четв'!E1</f>
        <v>9</v>
      </c>
      <c r="F1" s="2" t="s">
        <v>82</v>
      </c>
      <c r="G1" s="2"/>
      <c r="H1" s="2"/>
      <c r="I1" s="2"/>
      <c r="J1" s="2"/>
      <c r="K1" s="35"/>
      <c r="L1" s="41" t="str">
        <f>'1 четв'!L1</f>
        <v xml:space="preserve">2013-2014 </v>
      </c>
      <c r="M1" s="42"/>
      <c r="N1" s="2" t="s">
        <v>80</v>
      </c>
      <c r="O1" s="2"/>
      <c r="P1" s="2"/>
      <c r="Q1" s="2"/>
    </row>
    <row r="2" spans="1:19" ht="13.5" thickBot="1"/>
    <row r="3" spans="1:19" ht="13.5" thickBot="1">
      <c r="A3" s="18" t="s">
        <v>0</v>
      </c>
      <c r="B3" s="18" t="s">
        <v>1</v>
      </c>
      <c r="C3" s="20" t="s">
        <v>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1:19" ht="78" customHeight="1" thickBot="1">
      <c r="A4" s="19"/>
      <c r="B4" s="19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54</v>
      </c>
      <c r="P4" s="1" t="s">
        <v>15</v>
      </c>
      <c r="Q4" s="1" t="s">
        <v>16</v>
      </c>
      <c r="R4" s="7" t="s">
        <v>17</v>
      </c>
      <c r="S4" s="9" t="s">
        <v>51</v>
      </c>
    </row>
    <row r="5" spans="1:19" ht="15.75" customHeight="1" thickBot="1">
      <c r="A5" s="3">
        <v>1</v>
      </c>
      <c r="B5" s="4" t="str">
        <f>'1 четв'!B5</f>
        <v>Аксёнова Е.И.</v>
      </c>
      <c r="C5" s="5">
        <v>3</v>
      </c>
      <c r="D5" s="5">
        <v>3</v>
      </c>
      <c r="E5" s="5">
        <v>3</v>
      </c>
      <c r="F5" s="15">
        <v>3</v>
      </c>
      <c r="G5" s="5">
        <v>3</v>
      </c>
      <c r="H5" s="5">
        <v>3</v>
      </c>
      <c r="I5" s="5">
        <v>3</v>
      </c>
      <c r="J5" s="5">
        <v>3</v>
      </c>
      <c r="K5" s="5">
        <v>3</v>
      </c>
      <c r="L5" s="5">
        <v>3</v>
      </c>
      <c r="M5" s="5">
        <v>3</v>
      </c>
      <c r="N5" s="5">
        <v>3</v>
      </c>
      <c r="O5" s="5">
        <v>3</v>
      </c>
      <c r="P5" s="5">
        <v>3</v>
      </c>
      <c r="Q5" s="5">
        <v>3</v>
      </c>
      <c r="R5" s="5">
        <v>3</v>
      </c>
      <c r="S5" s="10">
        <f>SUM(C5:R5)/16</f>
        <v>3</v>
      </c>
    </row>
    <row r="6" spans="1:19" ht="16.5" thickBot="1">
      <c r="A6" s="3">
        <v>2</v>
      </c>
      <c r="B6" s="4" t="str">
        <f>'1 четв'!B6</f>
        <v>Бережнова А.А.</v>
      </c>
      <c r="C6" s="5">
        <v>4</v>
      </c>
      <c r="D6" s="5">
        <v>3</v>
      </c>
      <c r="E6" s="5">
        <v>3</v>
      </c>
      <c r="F6" s="5">
        <v>3</v>
      </c>
      <c r="G6" s="5">
        <v>3</v>
      </c>
      <c r="H6" s="5">
        <v>4</v>
      </c>
      <c r="I6" s="5">
        <v>4</v>
      </c>
      <c r="J6" s="5">
        <v>3</v>
      </c>
      <c r="K6" s="5">
        <v>3</v>
      </c>
      <c r="L6" s="5">
        <v>3</v>
      </c>
      <c r="M6" s="5">
        <v>3</v>
      </c>
      <c r="N6" s="5">
        <v>3</v>
      </c>
      <c r="O6" s="5">
        <v>4</v>
      </c>
      <c r="P6" s="5">
        <v>4</v>
      </c>
      <c r="Q6" s="5">
        <v>4</v>
      </c>
      <c r="R6" s="8">
        <v>4</v>
      </c>
      <c r="S6" s="10">
        <f>SUM(C6:R6)/16</f>
        <v>3.4375</v>
      </c>
    </row>
    <row r="7" spans="1:19" ht="16.5" thickBot="1">
      <c r="A7" s="3">
        <v>3</v>
      </c>
      <c r="B7" s="4" t="str">
        <f>'1 четв'!B7</f>
        <v>Васильев О.А.</v>
      </c>
      <c r="C7" s="5">
        <v>4</v>
      </c>
      <c r="D7" s="5">
        <v>5</v>
      </c>
      <c r="E7" s="5">
        <v>4</v>
      </c>
      <c r="F7" s="5">
        <v>4</v>
      </c>
      <c r="G7" s="5">
        <v>5</v>
      </c>
      <c r="H7" s="5">
        <v>5</v>
      </c>
      <c r="I7" s="5">
        <v>5</v>
      </c>
      <c r="J7" s="5">
        <v>4</v>
      </c>
      <c r="K7" s="5">
        <v>5</v>
      </c>
      <c r="L7" s="5">
        <v>5</v>
      </c>
      <c r="M7" s="5">
        <v>5</v>
      </c>
      <c r="N7" s="5">
        <v>5</v>
      </c>
      <c r="O7" s="5">
        <v>4</v>
      </c>
      <c r="P7" s="5">
        <v>5</v>
      </c>
      <c r="Q7" s="5">
        <v>5</v>
      </c>
      <c r="R7" s="8">
        <v>4</v>
      </c>
      <c r="S7" s="10">
        <f t="shared" ref="S7:S26" si="0">SUM(C7:R7)/16</f>
        <v>4.625</v>
      </c>
    </row>
    <row r="8" spans="1:19" ht="16.5" thickBot="1">
      <c r="A8" s="3">
        <v>4</v>
      </c>
      <c r="B8" s="4" t="str">
        <f>'1 четв'!B8</f>
        <v>Вердеш М.С.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5</v>
      </c>
      <c r="I8" s="5">
        <v>5</v>
      </c>
      <c r="J8" s="5">
        <v>4</v>
      </c>
      <c r="K8" s="5">
        <v>3</v>
      </c>
      <c r="L8" s="5">
        <v>4</v>
      </c>
      <c r="M8" s="5">
        <v>4</v>
      </c>
      <c r="N8" s="5">
        <v>4</v>
      </c>
      <c r="O8" s="5">
        <v>5</v>
      </c>
      <c r="P8" s="5">
        <v>3</v>
      </c>
      <c r="Q8" s="5">
        <v>3</v>
      </c>
      <c r="R8" s="8">
        <v>4</v>
      </c>
      <c r="S8" s="10">
        <f t="shared" si="0"/>
        <v>4</v>
      </c>
    </row>
    <row r="9" spans="1:19" ht="16.5" thickBot="1">
      <c r="A9" s="3">
        <v>5</v>
      </c>
      <c r="B9" s="4" t="str">
        <f>'1 четв'!B9</f>
        <v>Гаджиева А.А.</v>
      </c>
      <c r="C9" s="5">
        <v>3</v>
      </c>
      <c r="D9" s="5">
        <v>4</v>
      </c>
      <c r="E9" s="5">
        <v>3</v>
      </c>
      <c r="F9" s="5">
        <v>3</v>
      </c>
      <c r="G9" s="5">
        <v>3</v>
      </c>
      <c r="H9" s="5">
        <v>3</v>
      </c>
      <c r="I9" s="5">
        <v>5</v>
      </c>
      <c r="J9" s="5">
        <v>4</v>
      </c>
      <c r="K9" s="5">
        <v>4</v>
      </c>
      <c r="L9" s="5">
        <v>3</v>
      </c>
      <c r="M9" s="5">
        <v>3</v>
      </c>
      <c r="N9" s="5">
        <v>5</v>
      </c>
      <c r="O9" s="5">
        <v>3</v>
      </c>
      <c r="P9" s="5">
        <v>4</v>
      </c>
      <c r="Q9" s="5">
        <v>4</v>
      </c>
      <c r="R9" s="8">
        <v>4</v>
      </c>
      <c r="S9" s="10">
        <f t="shared" si="0"/>
        <v>3.625</v>
      </c>
    </row>
    <row r="10" spans="1:19" ht="16.5" thickBot="1">
      <c r="A10" s="3">
        <v>6</v>
      </c>
      <c r="B10" s="4" t="str">
        <f>'1 четв'!B10</f>
        <v>Жмурин А.В.</v>
      </c>
      <c r="C10" s="5">
        <v>3</v>
      </c>
      <c r="D10" s="5">
        <v>4</v>
      </c>
      <c r="E10" s="5">
        <v>3</v>
      </c>
      <c r="F10" s="5">
        <v>3</v>
      </c>
      <c r="G10" s="5">
        <v>3</v>
      </c>
      <c r="H10" s="5">
        <v>4</v>
      </c>
      <c r="I10" s="5">
        <v>3</v>
      </c>
      <c r="J10" s="5">
        <v>4</v>
      </c>
      <c r="K10" s="5">
        <v>3</v>
      </c>
      <c r="L10" s="5">
        <v>3</v>
      </c>
      <c r="M10" s="5">
        <v>4</v>
      </c>
      <c r="N10" s="5">
        <v>4</v>
      </c>
      <c r="O10" s="5">
        <v>4</v>
      </c>
      <c r="P10" s="5">
        <v>4</v>
      </c>
      <c r="Q10" s="5">
        <v>4</v>
      </c>
      <c r="R10" s="8">
        <v>3</v>
      </c>
      <c r="S10" s="10">
        <f t="shared" si="0"/>
        <v>3.5</v>
      </c>
    </row>
    <row r="11" spans="1:19" ht="16.5" thickBot="1">
      <c r="A11" s="3">
        <v>7</v>
      </c>
      <c r="B11" s="4" t="str">
        <f>'1 четв'!B11</f>
        <v>Колесников Н.Е.</v>
      </c>
      <c r="C11" s="5">
        <v>4</v>
      </c>
      <c r="D11" s="5">
        <v>5</v>
      </c>
      <c r="E11" s="5">
        <v>4</v>
      </c>
      <c r="F11" s="5">
        <v>4</v>
      </c>
      <c r="G11" s="5">
        <v>4</v>
      </c>
      <c r="H11" s="5">
        <v>4</v>
      </c>
      <c r="I11" s="5">
        <v>5</v>
      </c>
      <c r="J11" s="5">
        <v>4</v>
      </c>
      <c r="K11" s="5">
        <v>5</v>
      </c>
      <c r="L11" s="5">
        <v>5</v>
      </c>
      <c r="M11" s="5">
        <v>4</v>
      </c>
      <c r="N11" s="5">
        <v>5</v>
      </c>
      <c r="O11" s="5">
        <v>3</v>
      </c>
      <c r="P11" s="5">
        <v>5</v>
      </c>
      <c r="Q11" s="5">
        <v>5</v>
      </c>
      <c r="R11" s="8">
        <v>4</v>
      </c>
      <c r="S11" s="10">
        <f t="shared" si="0"/>
        <v>4.375</v>
      </c>
    </row>
    <row r="12" spans="1:19" ht="16.5" thickBot="1">
      <c r="A12" s="3">
        <v>8</v>
      </c>
      <c r="B12" s="4" t="str">
        <f>'1 четв'!B12</f>
        <v>Кущева Н.Е.</v>
      </c>
      <c r="C12" s="5">
        <v>5</v>
      </c>
      <c r="D12" s="5">
        <v>5</v>
      </c>
      <c r="E12" s="5">
        <v>3</v>
      </c>
      <c r="F12" s="5">
        <v>4</v>
      </c>
      <c r="G12" s="5">
        <v>4</v>
      </c>
      <c r="H12" s="5">
        <v>5</v>
      </c>
      <c r="I12" s="5">
        <v>5</v>
      </c>
      <c r="J12" s="5">
        <v>4</v>
      </c>
      <c r="K12" s="5">
        <v>5</v>
      </c>
      <c r="L12" s="5">
        <v>4</v>
      </c>
      <c r="M12" s="5">
        <v>4</v>
      </c>
      <c r="N12" s="5">
        <v>4</v>
      </c>
      <c r="O12" s="5">
        <v>5</v>
      </c>
      <c r="P12" s="5">
        <v>5</v>
      </c>
      <c r="Q12" s="5">
        <v>5</v>
      </c>
      <c r="R12" s="8">
        <v>4</v>
      </c>
      <c r="S12" s="10">
        <f t="shared" si="0"/>
        <v>4.4375</v>
      </c>
    </row>
    <row r="13" spans="1:19" ht="16.5" thickBot="1">
      <c r="A13" s="3">
        <v>9</v>
      </c>
      <c r="B13" s="4" t="str">
        <f>'1 четв'!B13</f>
        <v>Махина Е.В.</v>
      </c>
      <c r="C13" s="5">
        <v>3</v>
      </c>
      <c r="D13" s="5">
        <v>3</v>
      </c>
      <c r="E13" s="5">
        <v>3</v>
      </c>
      <c r="F13" s="5">
        <v>3</v>
      </c>
      <c r="G13" s="5">
        <v>4</v>
      </c>
      <c r="H13" s="5">
        <v>5</v>
      </c>
      <c r="I13" s="5">
        <v>4</v>
      </c>
      <c r="J13" s="5">
        <v>3</v>
      </c>
      <c r="K13" s="5">
        <v>3</v>
      </c>
      <c r="L13" s="5">
        <v>3</v>
      </c>
      <c r="M13" s="5">
        <v>3</v>
      </c>
      <c r="N13" s="5">
        <v>5</v>
      </c>
      <c r="O13" s="5">
        <v>5</v>
      </c>
      <c r="P13" s="5">
        <v>4</v>
      </c>
      <c r="Q13" s="5">
        <v>4</v>
      </c>
      <c r="R13" s="8">
        <v>4</v>
      </c>
      <c r="S13" s="10">
        <f t="shared" si="0"/>
        <v>3.6875</v>
      </c>
    </row>
    <row r="14" spans="1:19" ht="16.5" thickBot="1">
      <c r="A14" s="3">
        <v>10</v>
      </c>
      <c r="B14" s="4" t="str">
        <f>'1 четв'!B14</f>
        <v>Наумов А.С.</v>
      </c>
      <c r="C14" s="5">
        <v>3</v>
      </c>
      <c r="D14" s="5">
        <v>3</v>
      </c>
      <c r="E14" s="5">
        <v>3</v>
      </c>
      <c r="F14" s="5">
        <v>3</v>
      </c>
      <c r="G14" s="5">
        <v>3</v>
      </c>
      <c r="H14" s="5">
        <v>3</v>
      </c>
      <c r="I14" s="5">
        <v>3</v>
      </c>
      <c r="J14" s="5">
        <v>3</v>
      </c>
      <c r="K14" s="5">
        <v>3</v>
      </c>
      <c r="L14" s="5">
        <v>3</v>
      </c>
      <c r="M14" s="5">
        <v>3</v>
      </c>
      <c r="N14" s="5">
        <v>5</v>
      </c>
      <c r="O14" s="5">
        <v>3</v>
      </c>
      <c r="P14" s="5">
        <v>3</v>
      </c>
      <c r="Q14" s="5">
        <v>3</v>
      </c>
      <c r="R14" s="8">
        <v>4</v>
      </c>
      <c r="S14" s="10">
        <f t="shared" si="0"/>
        <v>3.1875</v>
      </c>
    </row>
    <row r="15" spans="1:19" ht="16.5" thickBot="1">
      <c r="A15" s="3">
        <v>11</v>
      </c>
      <c r="B15" s="4" t="str">
        <f>'1 четв'!B15</f>
        <v>Наумов С.С.</v>
      </c>
      <c r="C15" s="5">
        <v>3</v>
      </c>
      <c r="D15" s="5">
        <v>3</v>
      </c>
      <c r="E15" s="5">
        <v>3</v>
      </c>
      <c r="F15" s="5">
        <v>3</v>
      </c>
      <c r="G15" s="5">
        <v>3</v>
      </c>
      <c r="H15" s="5">
        <v>3</v>
      </c>
      <c r="I15" s="5">
        <v>3</v>
      </c>
      <c r="J15" s="5">
        <v>2</v>
      </c>
      <c r="K15" s="5">
        <v>3</v>
      </c>
      <c r="L15" s="5">
        <v>2</v>
      </c>
      <c r="M15" s="5">
        <v>3</v>
      </c>
      <c r="N15" s="5">
        <v>5</v>
      </c>
      <c r="O15" s="5">
        <v>2</v>
      </c>
      <c r="P15" s="5">
        <v>3</v>
      </c>
      <c r="Q15" s="5">
        <v>3</v>
      </c>
      <c r="R15" s="8">
        <v>4</v>
      </c>
      <c r="S15" s="10">
        <f t="shared" si="0"/>
        <v>3</v>
      </c>
    </row>
    <row r="16" spans="1:19" ht="16.5" thickBot="1">
      <c r="A16" s="3">
        <v>12</v>
      </c>
      <c r="B16" s="4" t="str">
        <f>'1 четв'!B16</f>
        <v>Садовникова А.В.</v>
      </c>
      <c r="C16" s="5">
        <v>5</v>
      </c>
      <c r="D16" s="5">
        <v>5</v>
      </c>
      <c r="E16" s="5">
        <v>5</v>
      </c>
      <c r="F16" s="5">
        <v>5</v>
      </c>
      <c r="G16" s="5">
        <v>5</v>
      </c>
      <c r="H16" s="5">
        <v>5</v>
      </c>
      <c r="I16" s="5">
        <v>5</v>
      </c>
      <c r="J16" s="5">
        <v>5</v>
      </c>
      <c r="K16" s="5">
        <v>5</v>
      </c>
      <c r="L16" s="5">
        <v>5</v>
      </c>
      <c r="M16" s="6">
        <v>4</v>
      </c>
      <c r="N16" s="6">
        <v>5</v>
      </c>
      <c r="O16" s="6">
        <v>5</v>
      </c>
      <c r="P16" s="6">
        <v>5</v>
      </c>
      <c r="Q16" s="6">
        <v>5</v>
      </c>
      <c r="R16" s="6">
        <v>5</v>
      </c>
      <c r="S16" s="10">
        <f t="shared" si="0"/>
        <v>4.9375</v>
      </c>
    </row>
    <row r="17" spans="1:19" ht="15" customHeight="1" thickBot="1">
      <c r="A17" s="3">
        <v>13</v>
      </c>
      <c r="B17" s="4" t="str">
        <f>'1 четв'!B17</f>
        <v>Столяржевский А.В.</v>
      </c>
      <c r="C17" s="5">
        <v>3</v>
      </c>
      <c r="D17" s="5">
        <v>3</v>
      </c>
      <c r="E17" s="5">
        <v>3</v>
      </c>
      <c r="F17" s="5">
        <v>3</v>
      </c>
      <c r="G17" s="5">
        <v>4</v>
      </c>
      <c r="H17" s="5">
        <v>4</v>
      </c>
      <c r="I17" s="5">
        <v>5</v>
      </c>
      <c r="J17" s="5">
        <v>3</v>
      </c>
      <c r="K17" s="5">
        <v>3</v>
      </c>
      <c r="L17" s="5">
        <v>3</v>
      </c>
      <c r="M17" s="5">
        <v>4</v>
      </c>
      <c r="N17" s="5">
        <v>4</v>
      </c>
      <c r="O17" s="5">
        <v>3</v>
      </c>
      <c r="P17" s="5">
        <v>4</v>
      </c>
      <c r="Q17" s="5">
        <v>4</v>
      </c>
      <c r="R17" s="5">
        <v>4</v>
      </c>
      <c r="S17" s="10">
        <f t="shared" si="0"/>
        <v>3.5625</v>
      </c>
    </row>
    <row r="18" spans="1:19" ht="16.5" thickBot="1">
      <c r="A18" s="3">
        <v>14</v>
      </c>
      <c r="B18" s="4" t="str">
        <f>'1 четв'!B18</f>
        <v>Сударкина Е.В.</v>
      </c>
      <c r="C18" s="5">
        <v>3</v>
      </c>
      <c r="D18" s="5">
        <v>3</v>
      </c>
      <c r="E18" s="5">
        <v>3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3</v>
      </c>
      <c r="L18" s="5">
        <v>3</v>
      </c>
      <c r="M18" s="5">
        <v>3</v>
      </c>
      <c r="N18" s="5">
        <v>5</v>
      </c>
      <c r="O18" s="5">
        <v>3</v>
      </c>
      <c r="P18" s="5">
        <v>4</v>
      </c>
      <c r="Q18" s="5">
        <v>3</v>
      </c>
      <c r="R18" s="5">
        <v>3</v>
      </c>
      <c r="S18" s="10">
        <f t="shared" si="0"/>
        <v>3.1875</v>
      </c>
    </row>
    <row r="19" spans="1:19" ht="16.5" thickBot="1">
      <c r="A19" s="3">
        <v>15</v>
      </c>
      <c r="B19" s="4" t="str">
        <f>'1 четв'!B19</f>
        <v>Терентьева Д.А.</v>
      </c>
      <c r="C19" s="5">
        <v>4</v>
      </c>
      <c r="D19" s="5">
        <v>5</v>
      </c>
      <c r="E19" s="5">
        <v>5</v>
      </c>
      <c r="F19" s="5">
        <v>5</v>
      </c>
      <c r="G19" s="5">
        <v>5</v>
      </c>
      <c r="H19" s="5">
        <v>5</v>
      </c>
      <c r="I19" s="5">
        <v>5</v>
      </c>
      <c r="J19" s="5">
        <v>4</v>
      </c>
      <c r="K19" s="5">
        <v>5</v>
      </c>
      <c r="L19" s="5">
        <v>5</v>
      </c>
      <c r="M19" s="5">
        <v>4</v>
      </c>
      <c r="N19" s="5">
        <v>5</v>
      </c>
      <c r="O19" s="5">
        <v>4</v>
      </c>
      <c r="P19" s="5">
        <v>5</v>
      </c>
      <c r="Q19" s="5">
        <v>5</v>
      </c>
      <c r="R19" s="5">
        <v>5</v>
      </c>
      <c r="S19" s="10">
        <f t="shared" si="0"/>
        <v>4.75</v>
      </c>
    </row>
    <row r="20" spans="1:19" ht="16.5" thickBot="1">
      <c r="A20" s="3">
        <v>16</v>
      </c>
      <c r="B20" s="4" t="str">
        <f>'1 четв'!B20</f>
        <v>Турчёнков А.В.</v>
      </c>
      <c r="C20" s="5">
        <v>3</v>
      </c>
      <c r="D20" s="5">
        <v>3</v>
      </c>
      <c r="E20" s="5">
        <v>3</v>
      </c>
      <c r="F20" s="5">
        <v>3</v>
      </c>
      <c r="G20" s="5">
        <v>3</v>
      </c>
      <c r="H20" s="5">
        <v>3</v>
      </c>
      <c r="I20" s="5">
        <v>3</v>
      </c>
      <c r="J20" s="5">
        <v>3</v>
      </c>
      <c r="K20" s="5">
        <v>3</v>
      </c>
      <c r="L20" s="5">
        <v>3</v>
      </c>
      <c r="M20" s="5">
        <v>3</v>
      </c>
      <c r="N20" s="5">
        <v>4</v>
      </c>
      <c r="O20" s="5">
        <v>3</v>
      </c>
      <c r="P20" s="5">
        <v>3</v>
      </c>
      <c r="Q20" s="5">
        <v>3</v>
      </c>
      <c r="R20" s="5">
        <v>3</v>
      </c>
      <c r="S20" s="10">
        <f>SUM(C20:R20)/16</f>
        <v>3.0625</v>
      </c>
    </row>
    <row r="21" spans="1:19" ht="16.5" thickBot="1">
      <c r="A21" s="3">
        <v>17</v>
      </c>
      <c r="B21" s="4" t="str">
        <f>'1 четв'!B21</f>
        <v>Улитина В.В.</v>
      </c>
      <c r="C21" s="5">
        <v>4</v>
      </c>
      <c r="D21" s="5">
        <v>5</v>
      </c>
      <c r="E21" s="5">
        <v>3</v>
      </c>
      <c r="F21" s="5">
        <v>4</v>
      </c>
      <c r="G21" s="5">
        <v>4</v>
      </c>
      <c r="H21" s="5">
        <v>5</v>
      </c>
      <c r="I21" s="5">
        <v>5</v>
      </c>
      <c r="J21" s="5">
        <v>4</v>
      </c>
      <c r="K21" s="5">
        <v>5</v>
      </c>
      <c r="L21" s="5">
        <v>4</v>
      </c>
      <c r="M21" s="5">
        <v>4</v>
      </c>
      <c r="N21" s="5">
        <v>5</v>
      </c>
      <c r="O21" s="5">
        <v>5</v>
      </c>
      <c r="P21" s="5">
        <v>5</v>
      </c>
      <c r="Q21" s="5">
        <v>5</v>
      </c>
      <c r="R21" s="8">
        <v>4</v>
      </c>
      <c r="S21" s="10">
        <f t="shared" si="0"/>
        <v>4.4375</v>
      </c>
    </row>
    <row r="22" spans="1:19" ht="16.5" thickBot="1">
      <c r="A22" s="3">
        <v>18</v>
      </c>
      <c r="B22" s="4" t="str">
        <f>'1 четв'!B22</f>
        <v>Федотов Д.И.</v>
      </c>
      <c r="C22" s="5">
        <v>3</v>
      </c>
      <c r="D22" s="5">
        <v>4</v>
      </c>
      <c r="E22" s="5">
        <v>4</v>
      </c>
      <c r="F22" s="5">
        <v>4</v>
      </c>
      <c r="G22" s="5">
        <v>4</v>
      </c>
      <c r="H22" s="5">
        <v>5</v>
      </c>
      <c r="I22" s="5">
        <v>5</v>
      </c>
      <c r="J22" s="5">
        <v>4</v>
      </c>
      <c r="K22" s="5">
        <v>5</v>
      </c>
      <c r="L22" s="5">
        <v>4</v>
      </c>
      <c r="M22" s="5">
        <v>5</v>
      </c>
      <c r="N22" s="5">
        <v>5</v>
      </c>
      <c r="O22" s="5">
        <v>4</v>
      </c>
      <c r="P22" s="5">
        <v>5</v>
      </c>
      <c r="Q22" s="5">
        <v>5</v>
      </c>
      <c r="R22" s="8">
        <v>4</v>
      </c>
      <c r="S22" s="10">
        <f t="shared" si="0"/>
        <v>4.375</v>
      </c>
    </row>
    <row r="23" spans="1:19" ht="16.5" thickBot="1">
      <c r="A23" s="3">
        <v>19</v>
      </c>
      <c r="B23" s="4" t="str">
        <f>'1 четв'!B23</f>
        <v>Хлиманенко Р.Е.</v>
      </c>
      <c r="C23" s="5">
        <v>4</v>
      </c>
      <c r="D23" s="5">
        <v>4</v>
      </c>
      <c r="E23" s="5">
        <v>5</v>
      </c>
      <c r="F23" s="5">
        <v>4</v>
      </c>
      <c r="G23" s="5">
        <v>4</v>
      </c>
      <c r="H23" s="5">
        <v>5</v>
      </c>
      <c r="I23" s="5">
        <v>5</v>
      </c>
      <c r="J23" s="5">
        <v>4</v>
      </c>
      <c r="K23" s="5">
        <v>5</v>
      </c>
      <c r="L23" s="5">
        <v>4</v>
      </c>
      <c r="M23" s="5">
        <v>5</v>
      </c>
      <c r="N23" s="5">
        <v>5</v>
      </c>
      <c r="O23" s="5">
        <v>4</v>
      </c>
      <c r="P23" s="5">
        <v>4</v>
      </c>
      <c r="Q23" s="5">
        <v>5</v>
      </c>
      <c r="R23" s="8">
        <v>5</v>
      </c>
      <c r="S23" s="10">
        <f t="shared" si="0"/>
        <v>4.5</v>
      </c>
    </row>
    <row r="24" spans="1:19" ht="16.5" thickBot="1">
      <c r="A24" s="3">
        <v>20</v>
      </c>
      <c r="B24" s="4" t="str">
        <f>'1 четв'!B24</f>
        <v>Чуксин А.А.</v>
      </c>
      <c r="C24" s="5">
        <v>3</v>
      </c>
      <c r="D24" s="5">
        <v>3</v>
      </c>
      <c r="E24" s="5">
        <v>3</v>
      </c>
      <c r="F24" s="5">
        <v>4</v>
      </c>
      <c r="G24" s="5">
        <v>4</v>
      </c>
      <c r="H24" s="5">
        <v>4</v>
      </c>
      <c r="I24" s="5">
        <v>4</v>
      </c>
      <c r="J24" s="5">
        <v>4</v>
      </c>
      <c r="K24" s="5">
        <v>4</v>
      </c>
      <c r="L24" s="5">
        <v>4</v>
      </c>
      <c r="M24" s="5">
        <v>4</v>
      </c>
      <c r="N24" s="5">
        <v>5</v>
      </c>
      <c r="O24" s="5">
        <v>4</v>
      </c>
      <c r="P24" s="5">
        <v>4</v>
      </c>
      <c r="Q24" s="5">
        <v>4</v>
      </c>
      <c r="R24" s="8">
        <v>4</v>
      </c>
      <c r="S24" s="10">
        <f t="shared" si="0"/>
        <v>3.875</v>
      </c>
    </row>
    <row r="25" spans="1:19" ht="16.5" thickBot="1">
      <c r="A25" s="3">
        <v>21</v>
      </c>
      <c r="B25" s="4" t="str">
        <f>'1 четв'!B25</f>
        <v>Швед И.А.</v>
      </c>
      <c r="C25" s="5">
        <v>3</v>
      </c>
      <c r="D25" s="5">
        <v>3</v>
      </c>
      <c r="E25" s="5">
        <v>3</v>
      </c>
      <c r="F25" s="5">
        <v>3</v>
      </c>
      <c r="G25" s="5">
        <v>4</v>
      </c>
      <c r="H25" s="5">
        <v>4</v>
      </c>
      <c r="I25" s="5">
        <v>4</v>
      </c>
      <c r="J25" s="5">
        <v>4</v>
      </c>
      <c r="K25" s="5">
        <v>4</v>
      </c>
      <c r="L25" s="5">
        <v>3</v>
      </c>
      <c r="M25" s="5">
        <v>4</v>
      </c>
      <c r="N25" s="5">
        <v>5</v>
      </c>
      <c r="O25" s="5">
        <v>3</v>
      </c>
      <c r="P25" s="5">
        <v>3</v>
      </c>
      <c r="Q25" s="5">
        <v>4</v>
      </c>
      <c r="R25" s="8">
        <v>3</v>
      </c>
      <c r="S25" s="10">
        <f t="shared" si="0"/>
        <v>3.5625</v>
      </c>
    </row>
    <row r="26" spans="1:19" ht="16.5" thickBot="1">
      <c r="A26" s="3">
        <v>22</v>
      </c>
      <c r="B26" s="4" t="str">
        <f>'1 четв'!B26</f>
        <v>Шелемех А.А.</v>
      </c>
      <c r="C26" s="5">
        <v>3</v>
      </c>
      <c r="D26" s="5">
        <v>3</v>
      </c>
      <c r="E26" s="5">
        <v>3</v>
      </c>
      <c r="F26" s="5">
        <v>3</v>
      </c>
      <c r="G26" s="5">
        <v>4</v>
      </c>
      <c r="H26" s="5">
        <v>4</v>
      </c>
      <c r="I26" s="5">
        <v>4</v>
      </c>
      <c r="J26" s="5">
        <v>3</v>
      </c>
      <c r="K26" s="5">
        <v>4</v>
      </c>
      <c r="L26" s="5">
        <v>3</v>
      </c>
      <c r="M26" s="5">
        <v>3</v>
      </c>
      <c r="N26" s="5">
        <v>5</v>
      </c>
      <c r="O26" s="5">
        <v>4</v>
      </c>
      <c r="P26" s="5">
        <v>4</v>
      </c>
      <c r="Q26" s="5">
        <v>4</v>
      </c>
      <c r="R26" s="8">
        <v>4</v>
      </c>
      <c r="S26" s="10">
        <f t="shared" si="0"/>
        <v>3.625</v>
      </c>
    </row>
    <row r="27" spans="1:19" ht="16.5" thickBot="1">
      <c r="A27" s="3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8"/>
      <c r="S27" s="10"/>
    </row>
    <row r="28" spans="1:19" ht="16.5" thickBot="1">
      <c r="A28" s="16" t="s">
        <v>41</v>
      </c>
      <c r="B28" s="17"/>
      <c r="C28" s="5">
        <f>SUMIF(C5:C26,5)/5</f>
        <v>2</v>
      </c>
      <c r="D28" s="5">
        <f t="shared" ref="D28:R28" si="1">SUMIF(D5:D26,5)/5</f>
        <v>6</v>
      </c>
      <c r="E28" s="5">
        <f t="shared" si="1"/>
        <v>3</v>
      </c>
      <c r="F28" s="5">
        <f t="shared" si="1"/>
        <v>2</v>
      </c>
      <c r="G28" s="5">
        <f t="shared" si="1"/>
        <v>3</v>
      </c>
      <c r="H28" s="5">
        <f t="shared" si="1"/>
        <v>9</v>
      </c>
      <c r="I28" s="5">
        <f t="shared" si="1"/>
        <v>11</v>
      </c>
      <c r="J28" s="5">
        <f t="shared" si="1"/>
        <v>1</v>
      </c>
      <c r="K28" s="5">
        <f t="shared" si="1"/>
        <v>8</v>
      </c>
      <c r="L28" s="5">
        <f t="shared" si="1"/>
        <v>4</v>
      </c>
      <c r="M28" s="5">
        <f t="shared" si="1"/>
        <v>3</v>
      </c>
      <c r="N28" s="5">
        <f t="shared" si="1"/>
        <v>15</v>
      </c>
      <c r="O28" s="5">
        <f t="shared" si="1"/>
        <v>5</v>
      </c>
      <c r="P28" s="5">
        <f t="shared" si="1"/>
        <v>7</v>
      </c>
      <c r="Q28" s="5">
        <f t="shared" si="1"/>
        <v>8</v>
      </c>
      <c r="R28" s="5">
        <f t="shared" si="1"/>
        <v>3</v>
      </c>
      <c r="S28" s="14"/>
    </row>
    <row r="29" spans="1:19" ht="16.5" thickBot="1">
      <c r="A29" s="16" t="s">
        <v>42</v>
      </c>
      <c r="B29" s="17"/>
      <c r="C29" s="5">
        <f>SUMIF(C5:C26,4)/4</f>
        <v>7</v>
      </c>
      <c r="D29" s="5">
        <f t="shared" ref="D29:R29" si="2">SUMIF(D5:D26,4)/4</f>
        <v>5</v>
      </c>
      <c r="E29" s="5">
        <f t="shared" si="2"/>
        <v>4</v>
      </c>
      <c r="F29" s="5">
        <f t="shared" si="2"/>
        <v>8</v>
      </c>
      <c r="G29" s="5">
        <f t="shared" si="2"/>
        <v>11</v>
      </c>
      <c r="H29" s="5">
        <f t="shared" si="2"/>
        <v>7</v>
      </c>
      <c r="I29" s="5">
        <f t="shared" si="2"/>
        <v>5</v>
      </c>
      <c r="J29" s="5">
        <f t="shared" si="2"/>
        <v>12</v>
      </c>
      <c r="K29" s="5">
        <f t="shared" si="2"/>
        <v>4</v>
      </c>
      <c r="L29" s="5">
        <f t="shared" si="2"/>
        <v>6</v>
      </c>
      <c r="M29" s="5">
        <f t="shared" si="2"/>
        <v>10</v>
      </c>
      <c r="N29" s="5">
        <f t="shared" si="2"/>
        <v>5</v>
      </c>
      <c r="O29" s="5">
        <f t="shared" si="2"/>
        <v>8</v>
      </c>
      <c r="P29" s="5">
        <f t="shared" si="2"/>
        <v>9</v>
      </c>
      <c r="Q29" s="5">
        <f t="shared" si="2"/>
        <v>8</v>
      </c>
      <c r="R29" s="5">
        <f t="shared" si="2"/>
        <v>14</v>
      </c>
      <c r="S29" s="14"/>
    </row>
    <row r="30" spans="1:19" ht="16.5" thickBot="1">
      <c r="A30" s="16" t="s">
        <v>43</v>
      </c>
      <c r="B30" s="17"/>
      <c r="C30" s="5">
        <f>SUMIF(C5:C26,3)/3</f>
        <v>13</v>
      </c>
      <c r="D30" s="5">
        <f t="shared" ref="D30:R30" si="3">SUMIF(D5:D26,3)/3</f>
        <v>11</v>
      </c>
      <c r="E30" s="5">
        <f t="shared" si="3"/>
        <v>15</v>
      </c>
      <c r="F30" s="5">
        <f t="shared" si="3"/>
        <v>12</v>
      </c>
      <c r="G30" s="5">
        <f t="shared" si="3"/>
        <v>8</v>
      </c>
      <c r="H30" s="5">
        <f t="shared" si="3"/>
        <v>6</v>
      </c>
      <c r="I30" s="5">
        <f t="shared" si="3"/>
        <v>6</v>
      </c>
      <c r="J30" s="5">
        <f t="shared" si="3"/>
        <v>8</v>
      </c>
      <c r="K30" s="5">
        <f t="shared" si="3"/>
        <v>10</v>
      </c>
      <c r="L30" s="5">
        <f t="shared" si="3"/>
        <v>11</v>
      </c>
      <c r="M30" s="5">
        <f t="shared" si="3"/>
        <v>9</v>
      </c>
      <c r="N30" s="5">
        <f t="shared" si="3"/>
        <v>2</v>
      </c>
      <c r="O30" s="5">
        <f t="shared" si="3"/>
        <v>8</v>
      </c>
      <c r="P30" s="5">
        <f t="shared" si="3"/>
        <v>6</v>
      </c>
      <c r="Q30" s="5">
        <f t="shared" si="3"/>
        <v>6</v>
      </c>
      <c r="R30" s="5">
        <f t="shared" si="3"/>
        <v>5</v>
      </c>
      <c r="S30" s="14"/>
    </row>
    <row r="31" spans="1:19" ht="16.5" thickBot="1">
      <c r="A31" s="16" t="s">
        <v>44</v>
      </c>
      <c r="B31" s="17"/>
      <c r="C31" s="5">
        <f>SUMIF(C5:C26,2)/2</f>
        <v>0</v>
      </c>
      <c r="D31" s="5">
        <f t="shared" ref="D31:R31" si="4">SUMIF(D5:D26,2)/2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1</v>
      </c>
      <c r="K31" s="5">
        <f t="shared" si="4"/>
        <v>0</v>
      </c>
      <c r="L31" s="5">
        <f t="shared" si="4"/>
        <v>1</v>
      </c>
      <c r="M31" s="5">
        <f t="shared" si="4"/>
        <v>0</v>
      </c>
      <c r="N31" s="5">
        <f t="shared" si="4"/>
        <v>0</v>
      </c>
      <c r="O31" s="5">
        <f t="shared" si="4"/>
        <v>1</v>
      </c>
      <c r="P31" s="5">
        <f t="shared" si="4"/>
        <v>0</v>
      </c>
      <c r="Q31" s="5">
        <f t="shared" si="4"/>
        <v>0</v>
      </c>
      <c r="R31" s="5">
        <f t="shared" si="4"/>
        <v>0</v>
      </c>
      <c r="S31" s="14"/>
    </row>
    <row r="32" spans="1:19" ht="16.5" thickBot="1">
      <c r="A32" s="16" t="s">
        <v>45</v>
      </c>
      <c r="B32" s="1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8"/>
      <c r="S32" s="14"/>
    </row>
    <row r="33" spans="1:19" ht="16.5" thickBot="1">
      <c r="A33" s="16" t="s">
        <v>32</v>
      </c>
      <c r="B33" s="1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8"/>
      <c r="S33" s="14"/>
    </row>
    <row r="34" spans="1:19" ht="24" customHeight="1" thickBot="1">
      <c r="A34" s="16" t="s">
        <v>46</v>
      </c>
      <c r="B34" s="1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8"/>
      <c r="S34" s="11"/>
    </row>
    <row r="35" spans="1:19" ht="16.5" thickBot="1">
      <c r="A35" s="16" t="s">
        <v>47</v>
      </c>
      <c r="B35" s="1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8"/>
      <c r="S35" s="11"/>
    </row>
    <row r="36" spans="1:19" ht="16.5" thickBot="1">
      <c r="A36" s="16" t="s">
        <v>48</v>
      </c>
      <c r="B36" s="17"/>
      <c r="C36" s="13">
        <f>(100/Лист1!$D$5)*(C28+C29)</f>
        <v>40.909090909090914</v>
      </c>
      <c r="D36" s="13">
        <f>(100/Лист1!$D$5)*(D28+D29)</f>
        <v>50.000000000000007</v>
      </c>
      <c r="E36" s="13">
        <f>(100/Лист1!$D$5)*(E28+E29)</f>
        <v>31.81818181818182</v>
      </c>
      <c r="F36" s="13">
        <f>(100/Лист1!$D$5)*(F28+F29)</f>
        <v>45.45454545454546</v>
      </c>
      <c r="G36" s="13">
        <f>(100/Лист1!$D$5)*(G28+G29)</f>
        <v>63.63636363636364</v>
      </c>
      <c r="H36" s="13">
        <f>(100/Лист1!$D$5)*(H28+H29)</f>
        <v>72.727272727272734</v>
      </c>
      <c r="I36" s="13">
        <f>(100/Лист1!$D$5)*(I28+I29)</f>
        <v>72.727272727272734</v>
      </c>
      <c r="J36" s="13">
        <f>(100/Лист1!$D$5)*(J28+J29)</f>
        <v>59.090909090909093</v>
      </c>
      <c r="K36" s="13">
        <f>(100/Лист1!$D$5)*(K28+K29)</f>
        <v>54.545454545454547</v>
      </c>
      <c r="L36" s="13">
        <f>(100/Лист1!$D$5)*(L28+L29)</f>
        <v>45.45454545454546</v>
      </c>
      <c r="M36" s="13">
        <f>(100/Лист1!$D$5)*(M28+M29)</f>
        <v>59.090909090909093</v>
      </c>
      <c r="N36" s="13">
        <f>(100/Лист1!$D$5)*(N28+N29)</f>
        <v>90.909090909090921</v>
      </c>
      <c r="O36" s="13">
        <f>(100/Лист1!$D$5)*(O28+O29)</f>
        <v>59.090909090909093</v>
      </c>
      <c r="P36" s="13">
        <f>(100/Лист1!$D$5)*(P28+P29)</f>
        <v>72.727272727272734</v>
      </c>
      <c r="Q36" s="13">
        <f>(100/Лист1!$D$5)*(Q28+Q29)</f>
        <v>72.727272727272734</v>
      </c>
      <c r="R36" s="13">
        <f>(100/Лист1!$D$5)*(R28+R29)</f>
        <v>77.27272727272728</v>
      </c>
      <c r="S36" s="11"/>
    </row>
    <row r="37" spans="1:19" ht="16.5" thickBot="1">
      <c r="A37" s="16" t="s">
        <v>49</v>
      </c>
      <c r="B37" s="17"/>
      <c r="C37" s="13">
        <f>(100/Лист1!$D$5)*(SUM(C28:C30))</f>
        <v>100.00000000000001</v>
      </c>
      <c r="D37" s="13">
        <f>(100/Лист1!$D$5)*(SUM(D28:D30))</f>
        <v>100.00000000000001</v>
      </c>
      <c r="E37" s="13">
        <f>(100/Лист1!$D$5)*(SUM(E28:E30))</f>
        <v>100.00000000000001</v>
      </c>
      <c r="F37" s="13">
        <f>(100/Лист1!$D$5)*(SUM(F28:F30))</f>
        <v>100.00000000000001</v>
      </c>
      <c r="G37" s="13">
        <f>(100/Лист1!$D$5)*(SUM(G28:G30))</f>
        <v>100.00000000000001</v>
      </c>
      <c r="H37" s="13">
        <f>(100/Лист1!$D$5)*(SUM(H28:H30))</f>
        <v>100.00000000000001</v>
      </c>
      <c r="I37" s="13">
        <f>(100/Лист1!$D$5)*(SUM(I28:I30))</f>
        <v>100.00000000000001</v>
      </c>
      <c r="J37" s="13">
        <f>(100/Лист1!$D$5)*(SUM(J28:J30))</f>
        <v>95.454545454545467</v>
      </c>
      <c r="K37" s="13">
        <f>(100/Лист1!$D$5)*(SUM(K28:K30))</f>
        <v>100.00000000000001</v>
      </c>
      <c r="L37" s="13">
        <f>(100/Лист1!$D$5)*(SUM(L28:L30))</f>
        <v>95.454545454545467</v>
      </c>
      <c r="M37" s="13">
        <f>(100/Лист1!$D$5)*(SUM(M28:M30))</f>
        <v>100.00000000000001</v>
      </c>
      <c r="N37" s="13">
        <f>(100/Лист1!$D$5)*(SUM(N28:N30))</f>
        <v>100.00000000000001</v>
      </c>
      <c r="O37" s="13">
        <f>(100/Лист1!$D$5)*(SUM(O28:O30))</f>
        <v>95.454545454545467</v>
      </c>
      <c r="P37" s="13">
        <f>(100/Лист1!$D$5)*(SUM(P28:P30))</f>
        <v>100.00000000000001</v>
      </c>
      <c r="Q37" s="13">
        <f>(100/Лист1!$D$5)*(SUM(Q28:Q30))</f>
        <v>100.00000000000001</v>
      </c>
      <c r="R37" s="13">
        <f>(100/Лист1!$D$5)*(SUM(R28:R30))</f>
        <v>100.00000000000001</v>
      </c>
      <c r="S37" s="11"/>
    </row>
    <row r="38" spans="1:19" ht="16.5" thickBot="1">
      <c r="A38" s="16" t="s">
        <v>50</v>
      </c>
      <c r="B38" s="17"/>
      <c r="C38" s="13">
        <f>((C28*1+C29*0.64+C30*0.36)/SUM(C28:C30))*100</f>
        <v>50.727272727272734</v>
      </c>
      <c r="D38" s="13">
        <f t="shared" ref="D38:R38" si="5">((D28*1+D29*0.64+D30*0.36)/SUM(D28:D30))*100</f>
        <v>59.818181818181813</v>
      </c>
      <c r="E38" s="13">
        <f t="shared" si="5"/>
        <v>49.81818181818182</v>
      </c>
      <c r="F38" s="13">
        <f t="shared" si="5"/>
        <v>52</v>
      </c>
      <c r="G38" s="13">
        <f t="shared" si="5"/>
        <v>58.72727272727272</v>
      </c>
      <c r="H38" s="13">
        <f t="shared" si="5"/>
        <v>71.090909090909093</v>
      </c>
      <c r="I38" s="13">
        <f t="shared" si="5"/>
        <v>74.36363636363636</v>
      </c>
      <c r="J38" s="13">
        <f t="shared" si="5"/>
        <v>55.047619047619044</v>
      </c>
      <c r="K38" s="13">
        <f t="shared" si="5"/>
        <v>64.363636363636374</v>
      </c>
      <c r="L38" s="13">
        <f t="shared" si="5"/>
        <v>56.19047619047619</v>
      </c>
      <c r="M38" s="13">
        <f t="shared" si="5"/>
        <v>57.45454545454546</v>
      </c>
      <c r="N38" s="13">
        <f t="shared" si="5"/>
        <v>85.999999999999986</v>
      </c>
      <c r="O38" s="13">
        <f t="shared" si="5"/>
        <v>61.904761904761905</v>
      </c>
      <c r="P38" s="13">
        <f t="shared" si="5"/>
        <v>67.818181818181827</v>
      </c>
      <c r="Q38" s="13">
        <f t="shared" si="5"/>
        <v>69.454545454545453</v>
      </c>
      <c r="R38" s="13">
        <f t="shared" si="5"/>
        <v>62.545454545454547</v>
      </c>
      <c r="S38" s="12"/>
    </row>
    <row r="41" spans="1:19" ht="15.75">
      <c r="B41" s="2" t="s">
        <v>52</v>
      </c>
    </row>
  </sheetData>
  <mergeCells count="14">
    <mergeCell ref="A3:A4"/>
    <mergeCell ref="B3:B4"/>
    <mergeCell ref="C3:S3"/>
    <mergeCell ref="A28:B28"/>
    <mergeCell ref="A29:B29"/>
    <mergeCell ref="A30:B30"/>
    <mergeCell ref="A31:B31"/>
    <mergeCell ref="A32:B32"/>
    <mergeCell ref="A37:B37"/>
    <mergeCell ref="A38:B38"/>
    <mergeCell ref="A33:B33"/>
    <mergeCell ref="A34:B34"/>
    <mergeCell ref="A35:B35"/>
    <mergeCell ref="A36:B36"/>
  </mergeCells>
  <phoneticPr fontId="4" type="noConversion"/>
  <pageMargins left="0.19685039370078741" right="0.19685039370078741" top="0.19685039370078741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workbookViewId="0">
      <selection activeCell="L2" sqref="L2"/>
    </sheetView>
  </sheetViews>
  <sheetFormatPr defaultRowHeight="12.75"/>
  <cols>
    <col min="1" max="1" width="5.5703125" customWidth="1"/>
    <col min="2" max="2" width="17.140625" customWidth="1"/>
    <col min="3" max="3" width="4" customWidth="1"/>
    <col min="4" max="6" width="3.85546875" customWidth="1"/>
    <col min="7" max="7" width="4.28515625" customWidth="1"/>
    <col min="8" max="8" width="5" customWidth="1"/>
    <col min="9" max="9" width="4.42578125" customWidth="1"/>
    <col min="10" max="10" width="4.140625" customWidth="1"/>
    <col min="11" max="11" width="4.28515625" customWidth="1"/>
    <col min="12" max="12" width="4.140625" customWidth="1"/>
    <col min="13" max="13" width="3.85546875" customWidth="1"/>
    <col min="14" max="14" width="4.5703125" customWidth="1"/>
    <col min="15" max="15" width="5" customWidth="1"/>
    <col min="16" max="16" width="6.140625" customWidth="1"/>
    <col min="17" max="17" width="5.85546875" customWidth="1"/>
    <col min="18" max="18" width="6" customWidth="1"/>
    <col min="19" max="19" width="5.5703125" customWidth="1"/>
  </cols>
  <sheetData>
    <row r="1" spans="1:19" ht="15.75">
      <c r="B1" s="33" t="s">
        <v>78</v>
      </c>
      <c r="C1" s="2"/>
      <c r="D1" s="2"/>
      <c r="E1" s="41">
        <f>'1 четв'!E1</f>
        <v>9</v>
      </c>
      <c r="F1" s="2" t="s">
        <v>83</v>
      </c>
      <c r="G1" s="2"/>
      <c r="H1" s="2"/>
      <c r="I1" s="2"/>
      <c r="J1" s="2"/>
      <c r="K1" s="35"/>
      <c r="L1" s="41" t="str">
        <f>'1 четв'!L1</f>
        <v xml:space="preserve">2013-2014 </v>
      </c>
      <c r="M1" s="42"/>
      <c r="N1" s="2" t="s">
        <v>80</v>
      </c>
      <c r="O1" s="2"/>
      <c r="P1" s="2"/>
      <c r="Q1" s="2"/>
    </row>
    <row r="2" spans="1:19" ht="13.5" thickBot="1"/>
    <row r="3" spans="1:19" ht="13.5" customHeight="1" thickBot="1">
      <c r="A3" s="18" t="s">
        <v>0</v>
      </c>
      <c r="B3" s="18" t="s">
        <v>1</v>
      </c>
      <c r="C3" s="20" t="s">
        <v>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1:19" ht="78" customHeight="1" thickBot="1">
      <c r="A4" s="19"/>
      <c r="B4" s="19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54</v>
      </c>
      <c r="P4" s="1" t="s">
        <v>15</v>
      </c>
      <c r="Q4" s="1" t="s">
        <v>16</v>
      </c>
      <c r="R4" s="7" t="s">
        <v>17</v>
      </c>
      <c r="S4" s="9" t="s">
        <v>51</v>
      </c>
    </row>
    <row r="5" spans="1:19" ht="16.5" thickBot="1">
      <c r="A5" s="3">
        <v>1</v>
      </c>
      <c r="B5" s="4" t="str">
        <f>'2 четв'!B5</f>
        <v>Аксёнова Е.И.</v>
      </c>
      <c r="C5" s="5">
        <v>3</v>
      </c>
      <c r="D5" s="5">
        <v>3</v>
      </c>
      <c r="E5" s="5">
        <v>3</v>
      </c>
      <c r="F5" s="15">
        <v>3</v>
      </c>
      <c r="G5" s="5">
        <v>3</v>
      </c>
      <c r="H5" s="5">
        <v>3</v>
      </c>
      <c r="I5" s="5">
        <v>3</v>
      </c>
      <c r="J5" s="5">
        <v>3</v>
      </c>
      <c r="K5" s="5">
        <v>3</v>
      </c>
      <c r="L5" s="5">
        <v>3</v>
      </c>
      <c r="M5" s="5">
        <v>3</v>
      </c>
      <c r="N5" s="5">
        <v>3</v>
      </c>
      <c r="O5" s="5">
        <v>3</v>
      </c>
      <c r="P5" s="5">
        <v>3</v>
      </c>
      <c r="Q5" s="5">
        <v>3</v>
      </c>
      <c r="R5" s="5">
        <v>3</v>
      </c>
      <c r="S5" s="10">
        <f>SUM(C5:R5)/16</f>
        <v>3</v>
      </c>
    </row>
    <row r="6" spans="1:19" ht="16.5" thickBot="1">
      <c r="A6" s="3">
        <v>2</v>
      </c>
      <c r="B6" s="4" t="str">
        <f>'2 четв'!B6</f>
        <v>Бережнова А.А.</v>
      </c>
      <c r="C6" s="5">
        <v>4</v>
      </c>
      <c r="D6" s="5">
        <v>3</v>
      </c>
      <c r="E6" s="5">
        <v>3</v>
      </c>
      <c r="F6" s="5">
        <v>3</v>
      </c>
      <c r="G6" s="5">
        <v>3</v>
      </c>
      <c r="H6" s="5">
        <v>4</v>
      </c>
      <c r="I6" s="5">
        <v>4</v>
      </c>
      <c r="J6" s="5">
        <v>3</v>
      </c>
      <c r="K6" s="5">
        <v>3</v>
      </c>
      <c r="L6" s="5">
        <v>3</v>
      </c>
      <c r="M6" s="5">
        <v>3</v>
      </c>
      <c r="N6" s="5">
        <v>3</v>
      </c>
      <c r="O6" s="5">
        <v>4</v>
      </c>
      <c r="P6" s="5">
        <v>4</v>
      </c>
      <c r="Q6" s="5">
        <v>4</v>
      </c>
      <c r="R6" s="8">
        <v>4</v>
      </c>
      <c r="S6" s="10">
        <f>SUM(C6:R6)/16</f>
        <v>3.4375</v>
      </c>
    </row>
    <row r="7" spans="1:19" ht="16.5" thickBot="1">
      <c r="A7" s="3">
        <v>3</v>
      </c>
      <c r="B7" s="4" t="str">
        <f>'2 четв'!B7</f>
        <v>Васильев О.А.</v>
      </c>
      <c r="C7" s="5">
        <v>4</v>
      </c>
      <c r="D7" s="5">
        <v>5</v>
      </c>
      <c r="E7" s="5">
        <v>4</v>
      </c>
      <c r="F7" s="5">
        <v>4</v>
      </c>
      <c r="G7" s="5">
        <v>5</v>
      </c>
      <c r="H7" s="5">
        <v>5</v>
      </c>
      <c r="I7" s="5">
        <v>5</v>
      </c>
      <c r="J7" s="5">
        <v>4</v>
      </c>
      <c r="K7" s="5">
        <v>5</v>
      </c>
      <c r="L7" s="5">
        <v>5</v>
      </c>
      <c r="M7" s="5">
        <v>5</v>
      </c>
      <c r="N7" s="5">
        <v>5</v>
      </c>
      <c r="O7" s="5">
        <v>4</v>
      </c>
      <c r="P7" s="5">
        <v>5</v>
      </c>
      <c r="Q7" s="5">
        <v>5</v>
      </c>
      <c r="R7" s="8">
        <v>4</v>
      </c>
      <c r="S7" s="10">
        <f t="shared" ref="S7:S26" si="0">SUM(C7:R7)/16</f>
        <v>4.625</v>
      </c>
    </row>
    <row r="8" spans="1:19" ht="16.5" thickBot="1">
      <c r="A8" s="3">
        <v>4</v>
      </c>
      <c r="B8" s="4" t="str">
        <f>'2 четв'!B8</f>
        <v>Вердеш М.С.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5</v>
      </c>
      <c r="I8" s="5">
        <v>5</v>
      </c>
      <c r="J8" s="5">
        <v>4</v>
      </c>
      <c r="K8" s="5">
        <v>3</v>
      </c>
      <c r="L8" s="5">
        <v>4</v>
      </c>
      <c r="M8" s="5">
        <v>4</v>
      </c>
      <c r="N8" s="5">
        <v>4</v>
      </c>
      <c r="O8" s="5">
        <v>5</v>
      </c>
      <c r="P8" s="5">
        <v>3</v>
      </c>
      <c r="Q8" s="5">
        <v>3</v>
      </c>
      <c r="R8" s="8">
        <v>4</v>
      </c>
      <c r="S8" s="10">
        <f t="shared" si="0"/>
        <v>4</v>
      </c>
    </row>
    <row r="9" spans="1:19" ht="16.5" thickBot="1">
      <c r="A9" s="3">
        <v>5</v>
      </c>
      <c r="B9" s="4" t="str">
        <f>'2 четв'!B9</f>
        <v>Гаджиева А.А.</v>
      </c>
      <c r="C9" s="5">
        <v>3</v>
      </c>
      <c r="D9" s="5">
        <v>4</v>
      </c>
      <c r="E9" s="5">
        <v>3</v>
      </c>
      <c r="F9" s="5">
        <v>3</v>
      </c>
      <c r="G9" s="5">
        <v>3</v>
      </c>
      <c r="H9" s="5">
        <v>3</v>
      </c>
      <c r="I9" s="5">
        <v>5</v>
      </c>
      <c r="J9" s="5">
        <v>4</v>
      </c>
      <c r="K9" s="5">
        <v>4</v>
      </c>
      <c r="L9" s="5">
        <v>3</v>
      </c>
      <c r="M9" s="5">
        <v>3</v>
      </c>
      <c r="N9" s="5">
        <v>5</v>
      </c>
      <c r="O9" s="5">
        <v>3</v>
      </c>
      <c r="P9" s="5">
        <v>4</v>
      </c>
      <c r="Q9" s="5">
        <v>4</v>
      </c>
      <c r="R9" s="8">
        <v>4</v>
      </c>
      <c r="S9" s="10">
        <f t="shared" si="0"/>
        <v>3.625</v>
      </c>
    </row>
    <row r="10" spans="1:19" ht="16.5" thickBot="1">
      <c r="A10" s="3">
        <v>6</v>
      </c>
      <c r="B10" s="4" t="str">
        <f>'2 четв'!B10</f>
        <v>Жмурин А.В.</v>
      </c>
      <c r="C10" s="5">
        <v>3</v>
      </c>
      <c r="D10" s="5">
        <v>4</v>
      </c>
      <c r="E10" s="5">
        <v>3</v>
      </c>
      <c r="F10" s="5">
        <v>3</v>
      </c>
      <c r="G10" s="5">
        <v>3</v>
      </c>
      <c r="H10" s="5">
        <v>4</v>
      </c>
      <c r="I10" s="5">
        <v>3</v>
      </c>
      <c r="J10" s="5">
        <v>4</v>
      </c>
      <c r="K10" s="5">
        <v>3</v>
      </c>
      <c r="L10" s="5">
        <v>3</v>
      </c>
      <c r="M10" s="5">
        <v>4</v>
      </c>
      <c r="N10" s="5">
        <v>4</v>
      </c>
      <c r="O10" s="5">
        <v>4</v>
      </c>
      <c r="P10" s="5">
        <v>4</v>
      </c>
      <c r="Q10" s="5">
        <v>4</v>
      </c>
      <c r="R10" s="8">
        <v>3</v>
      </c>
      <c r="S10" s="10">
        <f t="shared" si="0"/>
        <v>3.5</v>
      </c>
    </row>
    <row r="11" spans="1:19" ht="16.5" thickBot="1">
      <c r="A11" s="3">
        <v>7</v>
      </c>
      <c r="B11" s="4" t="str">
        <f>'2 четв'!B11</f>
        <v>Колесников Н.Е.</v>
      </c>
      <c r="C11" s="5">
        <v>4</v>
      </c>
      <c r="D11" s="5">
        <v>5</v>
      </c>
      <c r="E11" s="5">
        <v>4</v>
      </c>
      <c r="F11" s="5">
        <v>4</v>
      </c>
      <c r="G11" s="5">
        <v>4</v>
      </c>
      <c r="H11" s="5">
        <v>4</v>
      </c>
      <c r="I11" s="5">
        <v>5</v>
      </c>
      <c r="J11" s="5">
        <v>4</v>
      </c>
      <c r="K11" s="5">
        <v>5</v>
      </c>
      <c r="L11" s="5">
        <v>5</v>
      </c>
      <c r="M11" s="5">
        <v>4</v>
      </c>
      <c r="N11" s="5">
        <v>5</v>
      </c>
      <c r="O11" s="5">
        <v>3</v>
      </c>
      <c r="P11" s="5">
        <v>5</v>
      </c>
      <c r="Q11" s="5">
        <v>5</v>
      </c>
      <c r="R11" s="8">
        <v>4</v>
      </c>
      <c r="S11" s="10">
        <f t="shared" si="0"/>
        <v>4.375</v>
      </c>
    </row>
    <row r="12" spans="1:19" ht="16.5" thickBot="1">
      <c r="A12" s="3">
        <v>8</v>
      </c>
      <c r="B12" s="4" t="str">
        <f>'2 четв'!B12</f>
        <v>Кущева Н.Е.</v>
      </c>
      <c r="C12" s="5">
        <v>5</v>
      </c>
      <c r="D12" s="5">
        <v>5</v>
      </c>
      <c r="E12" s="5">
        <v>3</v>
      </c>
      <c r="F12" s="5">
        <v>4</v>
      </c>
      <c r="G12" s="5">
        <v>4</v>
      </c>
      <c r="H12" s="5">
        <v>5</v>
      </c>
      <c r="I12" s="5">
        <v>5</v>
      </c>
      <c r="J12" s="5">
        <v>4</v>
      </c>
      <c r="K12" s="5">
        <v>5</v>
      </c>
      <c r="L12" s="5">
        <v>4</v>
      </c>
      <c r="M12" s="5">
        <v>4</v>
      </c>
      <c r="N12" s="5">
        <v>4</v>
      </c>
      <c r="O12" s="5">
        <v>5</v>
      </c>
      <c r="P12" s="5">
        <v>5</v>
      </c>
      <c r="Q12" s="5">
        <v>5</v>
      </c>
      <c r="R12" s="8">
        <v>4</v>
      </c>
      <c r="S12" s="10">
        <f t="shared" si="0"/>
        <v>4.4375</v>
      </c>
    </row>
    <row r="13" spans="1:19" ht="16.5" thickBot="1">
      <c r="A13" s="3">
        <v>9</v>
      </c>
      <c r="B13" s="4" t="str">
        <f>'2 четв'!B13</f>
        <v>Махина Е.В.</v>
      </c>
      <c r="C13" s="5">
        <v>3</v>
      </c>
      <c r="D13" s="5">
        <v>3</v>
      </c>
      <c r="E13" s="5">
        <v>3</v>
      </c>
      <c r="F13" s="5">
        <v>3</v>
      </c>
      <c r="G13" s="5">
        <v>4</v>
      </c>
      <c r="H13" s="5">
        <v>5</v>
      </c>
      <c r="I13" s="5">
        <v>4</v>
      </c>
      <c r="J13" s="5">
        <v>3</v>
      </c>
      <c r="K13" s="5">
        <v>3</v>
      </c>
      <c r="L13" s="5">
        <v>3</v>
      </c>
      <c r="M13" s="5">
        <v>3</v>
      </c>
      <c r="N13" s="5">
        <v>5</v>
      </c>
      <c r="O13" s="5">
        <v>5</v>
      </c>
      <c r="P13" s="5">
        <v>4</v>
      </c>
      <c r="Q13" s="5">
        <v>4</v>
      </c>
      <c r="R13" s="8">
        <v>4</v>
      </c>
      <c r="S13" s="10">
        <f t="shared" si="0"/>
        <v>3.6875</v>
      </c>
    </row>
    <row r="14" spans="1:19" ht="16.5" thickBot="1">
      <c r="A14" s="3">
        <v>10</v>
      </c>
      <c r="B14" s="4" t="str">
        <f>'2 четв'!B14</f>
        <v>Наумов А.С.</v>
      </c>
      <c r="C14" s="5">
        <v>3</v>
      </c>
      <c r="D14" s="5">
        <v>3</v>
      </c>
      <c r="E14" s="5">
        <v>3</v>
      </c>
      <c r="F14" s="5">
        <v>3</v>
      </c>
      <c r="G14" s="5">
        <v>3</v>
      </c>
      <c r="H14" s="5">
        <v>3</v>
      </c>
      <c r="I14" s="5">
        <v>3</v>
      </c>
      <c r="J14" s="5">
        <v>3</v>
      </c>
      <c r="K14" s="5">
        <v>3</v>
      </c>
      <c r="L14" s="5">
        <v>3</v>
      </c>
      <c r="M14" s="5">
        <v>3</v>
      </c>
      <c r="N14" s="5">
        <v>5</v>
      </c>
      <c r="O14" s="5">
        <v>3</v>
      </c>
      <c r="P14" s="5">
        <v>3</v>
      </c>
      <c r="Q14" s="5">
        <v>3</v>
      </c>
      <c r="R14" s="8">
        <v>4</v>
      </c>
      <c r="S14" s="10">
        <f t="shared" si="0"/>
        <v>3.1875</v>
      </c>
    </row>
    <row r="15" spans="1:19" ht="16.5" thickBot="1">
      <c r="A15" s="3">
        <v>11</v>
      </c>
      <c r="B15" s="4" t="str">
        <f>'2 четв'!B15</f>
        <v>Наумов С.С.</v>
      </c>
      <c r="C15" s="5">
        <v>3</v>
      </c>
      <c r="D15" s="5">
        <v>3</v>
      </c>
      <c r="E15" s="5">
        <v>3</v>
      </c>
      <c r="F15" s="5">
        <v>3</v>
      </c>
      <c r="G15" s="5">
        <v>3</v>
      </c>
      <c r="H15" s="5">
        <v>3</v>
      </c>
      <c r="I15" s="5">
        <v>3</v>
      </c>
      <c r="J15" s="5">
        <v>2</v>
      </c>
      <c r="K15" s="5">
        <v>3</v>
      </c>
      <c r="L15" s="5">
        <v>2</v>
      </c>
      <c r="M15" s="5">
        <v>3</v>
      </c>
      <c r="N15" s="5">
        <v>5</v>
      </c>
      <c r="O15" s="5">
        <v>2</v>
      </c>
      <c r="P15" s="5">
        <v>3</v>
      </c>
      <c r="Q15" s="5">
        <v>3</v>
      </c>
      <c r="R15" s="8">
        <v>4</v>
      </c>
      <c r="S15" s="10">
        <f t="shared" si="0"/>
        <v>3</v>
      </c>
    </row>
    <row r="16" spans="1:19" ht="16.5" thickBot="1">
      <c r="A16" s="3">
        <v>12</v>
      </c>
      <c r="B16" s="4" t="str">
        <f>'2 четв'!B16</f>
        <v>Садовникова А.В.</v>
      </c>
      <c r="C16" s="5">
        <v>5</v>
      </c>
      <c r="D16" s="5">
        <v>5</v>
      </c>
      <c r="E16" s="5">
        <v>5</v>
      </c>
      <c r="F16" s="5">
        <v>5</v>
      </c>
      <c r="G16" s="5">
        <v>5</v>
      </c>
      <c r="H16" s="5">
        <v>5</v>
      </c>
      <c r="I16" s="5">
        <v>5</v>
      </c>
      <c r="J16" s="5">
        <v>5</v>
      </c>
      <c r="K16" s="5">
        <v>5</v>
      </c>
      <c r="L16" s="5">
        <v>5</v>
      </c>
      <c r="M16" s="6">
        <v>4</v>
      </c>
      <c r="N16" s="6">
        <v>5</v>
      </c>
      <c r="O16" s="6">
        <v>5</v>
      </c>
      <c r="P16" s="6">
        <v>5</v>
      </c>
      <c r="Q16" s="6">
        <v>5</v>
      </c>
      <c r="R16" s="6">
        <v>5</v>
      </c>
      <c r="S16" s="10">
        <f t="shared" si="0"/>
        <v>4.9375</v>
      </c>
    </row>
    <row r="17" spans="1:19" ht="15" customHeight="1" thickBot="1">
      <c r="A17" s="3">
        <v>13</v>
      </c>
      <c r="B17" s="4" t="str">
        <f>'2 четв'!B17</f>
        <v>Столяржевский А.В.</v>
      </c>
      <c r="C17" s="5">
        <v>3</v>
      </c>
      <c r="D17" s="5">
        <v>3</v>
      </c>
      <c r="E17" s="5">
        <v>3</v>
      </c>
      <c r="F17" s="5">
        <v>3</v>
      </c>
      <c r="G17" s="5">
        <v>4</v>
      </c>
      <c r="H17" s="5">
        <v>4</v>
      </c>
      <c r="I17" s="5">
        <v>5</v>
      </c>
      <c r="J17" s="5">
        <v>3</v>
      </c>
      <c r="K17" s="5">
        <v>3</v>
      </c>
      <c r="L17" s="5">
        <v>3</v>
      </c>
      <c r="M17" s="5">
        <v>4</v>
      </c>
      <c r="N17" s="5">
        <v>4</v>
      </c>
      <c r="O17" s="5">
        <v>3</v>
      </c>
      <c r="P17" s="5">
        <v>4</v>
      </c>
      <c r="Q17" s="5">
        <v>4</v>
      </c>
      <c r="R17" s="5">
        <v>4</v>
      </c>
      <c r="S17" s="10">
        <f t="shared" si="0"/>
        <v>3.5625</v>
      </c>
    </row>
    <row r="18" spans="1:19" ht="16.5" thickBot="1">
      <c r="A18" s="3">
        <v>14</v>
      </c>
      <c r="B18" s="4" t="str">
        <f>'2 четв'!B18</f>
        <v>Сударкина Е.В.</v>
      </c>
      <c r="C18" s="5">
        <v>3</v>
      </c>
      <c r="D18" s="5">
        <v>3</v>
      </c>
      <c r="E18" s="5">
        <v>3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3</v>
      </c>
      <c r="L18" s="5">
        <v>3</v>
      </c>
      <c r="M18" s="5">
        <v>3</v>
      </c>
      <c r="N18" s="5">
        <v>5</v>
      </c>
      <c r="O18" s="5">
        <v>3</v>
      </c>
      <c r="P18" s="5">
        <v>4</v>
      </c>
      <c r="Q18" s="5">
        <v>3</v>
      </c>
      <c r="R18" s="5">
        <v>3</v>
      </c>
      <c r="S18" s="10">
        <f t="shared" si="0"/>
        <v>3.1875</v>
      </c>
    </row>
    <row r="19" spans="1:19" ht="16.5" thickBot="1">
      <c r="A19" s="3">
        <v>15</v>
      </c>
      <c r="B19" s="4" t="str">
        <f>'2 четв'!B19</f>
        <v>Терентьева Д.А.</v>
      </c>
      <c r="C19" s="5">
        <v>4</v>
      </c>
      <c r="D19" s="5">
        <v>5</v>
      </c>
      <c r="E19" s="5">
        <v>5</v>
      </c>
      <c r="F19" s="5">
        <v>5</v>
      </c>
      <c r="G19" s="5">
        <v>5</v>
      </c>
      <c r="H19" s="5">
        <v>5</v>
      </c>
      <c r="I19" s="5">
        <v>5</v>
      </c>
      <c r="J19" s="5">
        <v>4</v>
      </c>
      <c r="K19" s="5">
        <v>5</v>
      </c>
      <c r="L19" s="5">
        <v>5</v>
      </c>
      <c r="M19" s="5">
        <v>4</v>
      </c>
      <c r="N19" s="5">
        <v>5</v>
      </c>
      <c r="O19" s="5">
        <v>4</v>
      </c>
      <c r="P19" s="5">
        <v>5</v>
      </c>
      <c r="Q19" s="5">
        <v>5</v>
      </c>
      <c r="R19" s="5">
        <v>5</v>
      </c>
      <c r="S19" s="10">
        <f t="shared" si="0"/>
        <v>4.75</v>
      </c>
    </row>
    <row r="20" spans="1:19" ht="16.5" thickBot="1">
      <c r="A20" s="3">
        <v>16</v>
      </c>
      <c r="B20" s="4" t="str">
        <f>'2 четв'!B20</f>
        <v>Турчёнков А.В.</v>
      </c>
      <c r="C20" s="5">
        <v>3</v>
      </c>
      <c r="D20" s="5">
        <v>3</v>
      </c>
      <c r="E20" s="5">
        <v>3</v>
      </c>
      <c r="F20" s="5">
        <v>3</v>
      </c>
      <c r="G20" s="5">
        <v>3</v>
      </c>
      <c r="H20" s="5">
        <v>3</v>
      </c>
      <c r="I20" s="5">
        <v>3</v>
      </c>
      <c r="J20" s="5">
        <v>3</v>
      </c>
      <c r="K20" s="5">
        <v>3</v>
      </c>
      <c r="L20" s="5">
        <v>3</v>
      </c>
      <c r="M20" s="5">
        <v>3</v>
      </c>
      <c r="N20" s="5">
        <v>4</v>
      </c>
      <c r="O20" s="5">
        <v>3</v>
      </c>
      <c r="P20" s="5">
        <v>3</v>
      </c>
      <c r="Q20" s="5">
        <v>3</v>
      </c>
      <c r="R20" s="5">
        <v>3</v>
      </c>
      <c r="S20" s="10">
        <f>SUM(C20:R20)/16</f>
        <v>3.0625</v>
      </c>
    </row>
    <row r="21" spans="1:19" ht="16.5" thickBot="1">
      <c r="A21" s="3">
        <v>17</v>
      </c>
      <c r="B21" s="4" t="str">
        <f>'2 четв'!B21</f>
        <v>Улитина В.В.</v>
      </c>
      <c r="C21" s="5">
        <v>4</v>
      </c>
      <c r="D21" s="5">
        <v>5</v>
      </c>
      <c r="E21" s="5">
        <v>3</v>
      </c>
      <c r="F21" s="5">
        <v>4</v>
      </c>
      <c r="G21" s="5">
        <v>4</v>
      </c>
      <c r="H21" s="5">
        <v>5</v>
      </c>
      <c r="I21" s="5">
        <v>5</v>
      </c>
      <c r="J21" s="5">
        <v>4</v>
      </c>
      <c r="K21" s="5">
        <v>5</v>
      </c>
      <c r="L21" s="5">
        <v>4</v>
      </c>
      <c r="M21" s="5">
        <v>4</v>
      </c>
      <c r="N21" s="5">
        <v>5</v>
      </c>
      <c r="O21" s="5">
        <v>5</v>
      </c>
      <c r="P21" s="5">
        <v>5</v>
      </c>
      <c r="Q21" s="5">
        <v>5</v>
      </c>
      <c r="R21" s="8">
        <v>4</v>
      </c>
      <c r="S21" s="10">
        <f t="shared" si="0"/>
        <v>4.4375</v>
      </c>
    </row>
    <row r="22" spans="1:19" ht="16.5" thickBot="1">
      <c r="A22" s="3">
        <v>18</v>
      </c>
      <c r="B22" s="4" t="str">
        <f>'2 четв'!B22</f>
        <v>Федотов Д.И.</v>
      </c>
      <c r="C22" s="5">
        <v>3</v>
      </c>
      <c r="D22" s="5">
        <v>4</v>
      </c>
      <c r="E22" s="5">
        <v>4</v>
      </c>
      <c r="F22" s="5">
        <v>4</v>
      </c>
      <c r="G22" s="5">
        <v>4</v>
      </c>
      <c r="H22" s="5">
        <v>5</v>
      </c>
      <c r="I22" s="5">
        <v>5</v>
      </c>
      <c r="J22" s="5">
        <v>4</v>
      </c>
      <c r="K22" s="5">
        <v>5</v>
      </c>
      <c r="L22" s="5">
        <v>4</v>
      </c>
      <c r="M22" s="5">
        <v>5</v>
      </c>
      <c r="N22" s="5">
        <v>5</v>
      </c>
      <c r="O22" s="5">
        <v>4</v>
      </c>
      <c r="P22" s="5">
        <v>5</v>
      </c>
      <c r="Q22" s="5">
        <v>5</v>
      </c>
      <c r="R22" s="8">
        <v>4</v>
      </c>
      <c r="S22" s="10">
        <f t="shared" si="0"/>
        <v>4.375</v>
      </c>
    </row>
    <row r="23" spans="1:19" ht="16.5" thickBot="1">
      <c r="A23" s="3">
        <v>19</v>
      </c>
      <c r="B23" s="4" t="str">
        <f>'2 четв'!B23</f>
        <v>Хлиманенко Р.Е.</v>
      </c>
      <c r="C23" s="5">
        <v>4</v>
      </c>
      <c r="D23" s="5">
        <v>4</v>
      </c>
      <c r="E23" s="5">
        <v>5</v>
      </c>
      <c r="F23" s="5">
        <v>4</v>
      </c>
      <c r="G23" s="5">
        <v>4</v>
      </c>
      <c r="H23" s="5">
        <v>5</v>
      </c>
      <c r="I23" s="5">
        <v>5</v>
      </c>
      <c r="J23" s="5">
        <v>4</v>
      </c>
      <c r="K23" s="5">
        <v>5</v>
      </c>
      <c r="L23" s="5">
        <v>4</v>
      </c>
      <c r="M23" s="5">
        <v>5</v>
      </c>
      <c r="N23" s="5">
        <v>5</v>
      </c>
      <c r="O23" s="5">
        <v>4</v>
      </c>
      <c r="P23" s="5">
        <v>4</v>
      </c>
      <c r="Q23" s="5">
        <v>5</v>
      </c>
      <c r="R23" s="8">
        <v>5</v>
      </c>
      <c r="S23" s="10">
        <f t="shared" si="0"/>
        <v>4.5</v>
      </c>
    </row>
    <row r="24" spans="1:19" ht="16.5" thickBot="1">
      <c r="A24" s="3">
        <v>20</v>
      </c>
      <c r="B24" s="4" t="str">
        <f>'2 четв'!B24</f>
        <v>Чуксин А.А.</v>
      </c>
      <c r="C24" s="5">
        <v>3</v>
      </c>
      <c r="D24" s="5">
        <v>3</v>
      </c>
      <c r="E24" s="5">
        <v>3</v>
      </c>
      <c r="F24" s="5">
        <v>4</v>
      </c>
      <c r="G24" s="5">
        <v>4</v>
      </c>
      <c r="H24" s="5">
        <v>4</v>
      </c>
      <c r="I24" s="5">
        <v>4</v>
      </c>
      <c r="J24" s="5">
        <v>4</v>
      </c>
      <c r="K24" s="5">
        <v>4</v>
      </c>
      <c r="L24" s="5">
        <v>4</v>
      </c>
      <c r="M24" s="5">
        <v>4</v>
      </c>
      <c r="N24" s="5">
        <v>5</v>
      </c>
      <c r="O24" s="5">
        <v>4</v>
      </c>
      <c r="P24" s="5">
        <v>4</v>
      </c>
      <c r="Q24" s="5">
        <v>4</v>
      </c>
      <c r="R24" s="8">
        <v>4</v>
      </c>
      <c r="S24" s="10">
        <f t="shared" si="0"/>
        <v>3.875</v>
      </c>
    </row>
    <row r="25" spans="1:19" ht="16.5" thickBot="1">
      <c r="A25" s="3">
        <v>21</v>
      </c>
      <c r="B25" s="4" t="str">
        <f>'2 четв'!B25</f>
        <v>Швед И.А.</v>
      </c>
      <c r="C25" s="5">
        <v>3</v>
      </c>
      <c r="D25" s="5">
        <v>3</v>
      </c>
      <c r="E25" s="5">
        <v>3</v>
      </c>
      <c r="F25" s="5">
        <v>3</v>
      </c>
      <c r="G25" s="5">
        <v>4</v>
      </c>
      <c r="H25" s="5">
        <v>4</v>
      </c>
      <c r="I25" s="5">
        <v>4</v>
      </c>
      <c r="J25" s="5">
        <v>4</v>
      </c>
      <c r="K25" s="5">
        <v>4</v>
      </c>
      <c r="L25" s="5">
        <v>3</v>
      </c>
      <c r="M25" s="5">
        <v>4</v>
      </c>
      <c r="N25" s="5">
        <v>5</v>
      </c>
      <c r="O25" s="5">
        <v>3</v>
      </c>
      <c r="P25" s="5">
        <v>3</v>
      </c>
      <c r="Q25" s="5">
        <v>4</v>
      </c>
      <c r="R25" s="8">
        <v>3</v>
      </c>
      <c r="S25" s="10">
        <f t="shared" si="0"/>
        <v>3.5625</v>
      </c>
    </row>
    <row r="26" spans="1:19" ht="16.5" thickBot="1">
      <c r="A26" s="3">
        <v>22</v>
      </c>
      <c r="B26" s="4" t="str">
        <f>'2 четв'!B26</f>
        <v>Шелемех А.А.</v>
      </c>
      <c r="C26" s="5">
        <v>3</v>
      </c>
      <c r="D26" s="5">
        <v>3</v>
      </c>
      <c r="E26" s="5">
        <v>3</v>
      </c>
      <c r="F26" s="5">
        <v>3</v>
      </c>
      <c r="G26" s="5">
        <v>4</v>
      </c>
      <c r="H26" s="5">
        <v>4</v>
      </c>
      <c r="I26" s="5">
        <v>4</v>
      </c>
      <c r="J26" s="5">
        <v>3</v>
      </c>
      <c r="K26" s="5">
        <v>4</v>
      </c>
      <c r="L26" s="5">
        <v>3</v>
      </c>
      <c r="M26" s="5">
        <v>3</v>
      </c>
      <c r="N26" s="5">
        <v>5</v>
      </c>
      <c r="O26" s="5">
        <v>4</v>
      </c>
      <c r="P26" s="5">
        <v>4</v>
      </c>
      <c r="Q26" s="5">
        <v>4</v>
      </c>
      <c r="R26" s="8">
        <v>4</v>
      </c>
      <c r="S26" s="10">
        <f t="shared" si="0"/>
        <v>3.625</v>
      </c>
    </row>
    <row r="27" spans="1:19" ht="16.5" thickBot="1">
      <c r="A27" s="3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8"/>
      <c r="S27" s="10"/>
    </row>
    <row r="28" spans="1:19" ht="16.5" customHeight="1" thickBot="1">
      <c r="A28" s="16" t="s">
        <v>41</v>
      </c>
      <c r="B28" s="17"/>
      <c r="C28" s="5">
        <f>SUMIF(C5:C26,5)/5</f>
        <v>2</v>
      </c>
      <c r="D28" s="5">
        <f t="shared" ref="D28:R28" si="1">SUMIF(D5:D26,5)/5</f>
        <v>6</v>
      </c>
      <c r="E28" s="5">
        <f t="shared" si="1"/>
        <v>3</v>
      </c>
      <c r="F28" s="5">
        <f t="shared" si="1"/>
        <v>2</v>
      </c>
      <c r="G28" s="5">
        <f t="shared" si="1"/>
        <v>3</v>
      </c>
      <c r="H28" s="5">
        <f t="shared" si="1"/>
        <v>9</v>
      </c>
      <c r="I28" s="5">
        <f t="shared" si="1"/>
        <v>11</v>
      </c>
      <c r="J28" s="5">
        <f t="shared" si="1"/>
        <v>1</v>
      </c>
      <c r="K28" s="5">
        <f t="shared" si="1"/>
        <v>8</v>
      </c>
      <c r="L28" s="5">
        <f t="shared" si="1"/>
        <v>4</v>
      </c>
      <c r="M28" s="5">
        <f t="shared" si="1"/>
        <v>3</v>
      </c>
      <c r="N28" s="5">
        <f t="shared" si="1"/>
        <v>15</v>
      </c>
      <c r="O28" s="5">
        <f t="shared" si="1"/>
        <v>5</v>
      </c>
      <c r="P28" s="5">
        <f t="shared" si="1"/>
        <v>7</v>
      </c>
      <c r="Q28" s="5">
        <f t="shared" si="1"/>
        <v>8</v>
      </c>
      <c r="R28" s="5">
        <f t="shared" si="1"/>
        <v>3</v>
      </c>
      <c r="S28" s="14"/>
    </row>
    <row r="29" spans="1:19" ht="16.5" customHeight="1" thickBot="1">
      <c r="A29" s="16" t="s">
        <v>42</v>
      </c>
      <c r="B29" s="17"/>
      <c r="C29" s="5">
        <f>SUMIF(C5:C26,4)/4</f>
        <v>7</v>
      </c>
      <c r="D29" s="5">
        <f t="shared" ref="D29:R29" si="2">SUMIF(D5:D26,4)/4</f>
        <v>5</v>
      </c>
      <c r="E29" s="5">
        <f t="shared" si="2"/>
        <v>4</v>
      </c>
      <c r="F29" s="5">
        <f t="shared" si="2"/>
        <v>8</v>
      </c>
      <c r="G29" s="5">
        <f t="shared" si="2"/>
        <v>11</v>
      </c>
      <c r="H29" s="5">
        <f t="shared" si="2"/>
        <v>7</v>
      </c>
      <c r="I29" s="5">
        <f t="shared" si="2"/>
        <v>5</v>
      </c>
      <c r="J29" s="5">
        <f t="shared" si="2"/>
        <v>12</v>
      </c>
      <c r="K29" s="5">
        <f t="shared" si="2"/>
        <v>4</v>
      </c>
      <c r="L29" s="5">
        <f t="shared" si="2"/>
        <v>6</v>
      </c>
      <c r="M29" s="5">
        <f t="shared" si="2"/>
        <v>10</v>
      </c>
      <c r="N29" s="5">
        <f t="shared" si="2"/>
        <v>5</v>
      </c>
      <c r="O29" s="5">
        <f t="shared" si="2"/>
        <v>8</v>
      </c>
      <c r="P29" s="5">
        <f t="shared" si="2"/>
        <v>9</v>
      </c>
      <c r="Q29" s="5">
        <f t="shared" si="2"/>
        <v>8</v>
      </c>
      <c r="R29" s="5">
        <f t="shared" si="2"/>
        <v>14</v>
      </c>
      <c r="S29" s="14"/>
    </row>
    <row r="30" spans="1:19" ht="16.5" customHeight="1" thickBot="1">
      <c r="A30" s="16" t="s">
        <v>43</v>
      </c>
      <c r="B30" s="17"/>
      <c r="C30" s="5">
        <f>SUMIF(C5:C26,3)/3</f>
        <v>13</v>
      </c>
      <c r="D30" s="5">
        <f t="shared" ref="D30:R30" si="3">SUMIF(D5:D26,3)/3</f>
        <v>11</v>
      </c>
      <c r="E30" s="5">
        <f t="shared" si="3"/>
        <v>15</v>
      </c>
      <c r="F30" s="5">
        <f t="shared" si="3"/>
        <v>12</v>
      </c>
      <c r="G30" s="5">
        <f t="shared" si="3"/>
        <v>8</v>
      </c>
      <c r="H30" s="5">
        <f t="shared" si="3"/>
        <v>6</v>
      </c>
      <c r="I30" s="5">
        <f t="shared" si="3"/>
        <v>6</v>
      </c>
      <c r="J30" s="5">
        <f t="shared" si="3"/>
        <v>8</v>
      </c>
      <c r="K30" s="5">
        <f t="shared" si="3"/>
        <v>10</v>
      </c>
      <c r="L30" s="5">
        <f t="shared" si="3"/>
        <v>11</v>
      </c>
      <c r="M30" s="5">
        <f t="shared" si="3"/>
        <v>9</v>
      </c>
      <c r="N30" s="5">
        <f t="shared" si="3"/>
        <v>2</v>
      </c>
      <c r="O30" s="5">
        <f t="shared" si="3"/>
        <v>8</v>
      </c>
      <c r="P30" s="5">
        <f t="shared" si="3"/>
        <v>6</v>
      </c>
      <c r="Q30" s="5">
        <f t="shared" si="3"/>
        <v>6</v>
      </c>
      <c r="R30" s="5">
        <f t="shared" si="3"/>
        <v>5</v>
      </c>
      <c r="S30" s="14"/>
    </row>
    <row r="31" spans="1:19" ht="16.5" customHeight="1" thickBot="1">
      <c r="A31" s="16" t="s">
        <v>44</v>
      </c>
      <c r="B31" s="17"/>
      <c r="C31" s="5">
        <f>SUMIF(C5:C26,2)/2</f>
        <v>0</v>
      </c>
      <c r="D31" s="5">
        <f t="shared" ref="D31:R31" si="4">SUMIF(D5:D26,2)/2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1</v>
      </c>
      <c r="K31" s="5">
        <f t="shared" si="4"/>
        <v>0</v>
      </c>
      <c r="L31" s="5">
        <f t="shared" si="4"/>
        <v>1</v>
      </c>
      <c r="M31" s="5">
        <f t="shared" si="4"/>
        <v>0</v>
      </c>
      <c r="N31" s="5">
        <f t="shared" si="4"/>
        <v>0</v>
      </c>
      <c r="O31" s="5">
        <f t="shared" si="4"/>
        <v>1</v>
      </c>
      <c r="P31" s="5">
        <f t="shared" si="4"/>
        <v>0</v>
      </c>
      <c r="Q31" s="5">
        <f t="shared" si="4"/>
        <v>0</v>
      </c>
      <c r="R31" s="5">
        <f t="shared" si="4"/>
        <v>0</v>
      </c>
      <c r="S31" s="14"/>
    </row>
    <row r="32" spans="1:19" ht="16.5" customHeight="1" thickBot="1">
      <c r="A32" s="16" t="s">
        <v>45</v>
      </c>
      <c r="B32" s="1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8"/>
      <c r="S32" s="14"/>
    </row>
    <row r="33" spans="1:19" ht="16.5" thickBot="1">
      <c r="A33" s="16" t="s">
        <v>32</v>
      </c>
      <c r="B33" s="1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8"/>
      <c r="S33" s="14"/>
    </row>
    <row r="34" spans="1:19" ht="24" customHeight="1" thickBot="1">
      <c r="A34" s="16" t="s">
        <v>46</v>
      </c>
      <c r="B34" s="1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8"/>
      <c r="S34" s="11"/>
    </row>
    <row r="35" spans="1:19" ht="16.5" customHeight="1" thickBot="1">
      <c r="A35" s="16" t="s">
        <v>47</v>
      </c>
      <c r="B35" s="1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8"/>
      <c r="S35" s="11"/>
    </row>
    <row r="36" spans="1:19" ht="16.5" customHeight="1" thickBot="1">
      <c r="A36" s="16" t="s">
        <v>48</v>
      </c>
      <c r="B36" s="17"/>
      <c r="C36" s="13">
        <f>(100/Лист1!$D$5)*(C28+C29)</f>
        <v>40.909090909090914</v>
      </c>
      <c r="D36" s="13">
        <f>(100/Лист1!$D$5)*(D28+D29)</f>
        <v>50.000000000000007</v>
      </c>
      <c r="E36" s="13">
        <f>(100/Лист1!$D$5)*(E28+E29)</f>
        <v>31.81818181818182</v>
      </c>
      <c r="F36" s="13">
        <f>(100/Лист1!$D$5)*(F28+F29)</f>
        <v>45.45454545454546</v>
      </c>
      <c r="G36" s="13">
        <f>(100/Лист1!$D$5)*(G28+G29)</f>
        <v>63.63636363636364</v>
      </c>
      <c r="H36" s="13">
        <f>(100/Лист1!$D$5)*(H28+H29)</f>
        <v>72.727272727272734</v>
      </c>
      <c r="I36" s="13">
        <f>(100/Лист1!$D$5)*(I28+I29)</f>
        <v>72.727272727272734</v>
      </c>
      <c r="J36" s="13">
        <f>(100/Лист1!$D$5)*(J28+J29)</f>
        <v>59.090909090909093</v>
      </c>
      <c r="K36" s="13">
        <f>(100/Лист1!$D$5)*(K28+K29)</f>
        <v>54.545454545454547</v>
      </c>
      <c r="L36" s="13">
        <f>(100/Лист1!$D$5)*(L28+L29)</f>
        <v>45.45454545454546</v>
      </c>
      <c r="M36" s="13">
        <f>(100/Лист1!$D$5)*(M28+M29)</f>
        <v>59.090909090909093</v>
      </c>
      <c r="N36" s="13">
        <f>(100/Лист1!$D$5)*(N28+N29)</f>
        <v>90.909090909090921</v>
      </c>
      <c r="O36" s="13">
        <f>(100/Лист1!$D$5)*(O28+O29)</f>
        <v>59.090909090909093</v>
      </c>
      <c r="P36" s="13">
        <f>(100/Лист1!$D$5)*(P28+P29)</f>
        <v>72.727272727272734</v>
      </c>
      <c r="Q36" s="13">
        <f>(100/Лист1!$D$5)*(Q28+Q29)</f>
        <v>72.727272727272734</v>
      </c>
      <c r="R36" s="13">
        <f>(100/Лист1!$D$5)*(R28+R29)</f>
        <v>77.27272727272728</v>
      </c>
      <c r="S36" s="11"/>
    </row>
    <row r="37" spans="1:19" ht="16.5" customHeight="1" thickBot="1">
      <c r="A37" s="16" t="s">
        <v>49</v>
      </c>
      <c r="B37" s="17"/>
      <c r="C37" s="13">
        <f>(100/Лист1!$D$5)*(SUM(C28:C30))</f>
        <v>100.00000000000001</v>
      </c>
      <c r="D37" s="13">
        <f>(100/Лист1!$D$5)*(SUM(D28:D30))</f>
        <v>100.00000000000001</v>
      </c>
      <c r="E37" s="13">
        <f>(100/Лист1!$D$5)*(SUM(E28:E30))</f>
        <v>100.00000000000001</v>
      </c>
      <c r="F37" s="13">
        <f>(100/Лист1!$D$5)*(SUM(F28:F30))</f>
        <v>100.00000000000001</v>
      </c>
      <c r="G37" s="13">
        <f>(100/Лист1!$D$5)*(SUM(G28:G30))</f>
        <v>100.00000000000001</v>
      </c>
      <c r="H37" s="13">
        <f>(100/Лист1!$D$5)*(SUM(H28:H30))</f>
        <v>100.00000000000001</v>
      </c>
      <c r="I37" s="13">
        <f>(100/Лист1!$D$5)*(SUM(I28:I30))</f>
        <v>100.00000000000001</v>
      </c>
      <c r="J37" s="13">
        <f>(100/Лист1!$D$5)*(SUM(J28:J30))</f>
        <v>95.454545454545467</v>
      </c>
      <c r="K37" s="13">
        <f>(100/Лист1!$D$5)*(SUM(K28:K30))</f>
        <v>100.00000000000001</v>
      </c>
      <c r="L37" s="13">
        <f>(100/Лист1!$D$5)*(SUM(L28:L30))</f>
        <v>95.454545454545467</v>
      </c>
      <c r="M37" s="13">
        <f>(100/Лист1!$D$5)*(SUM(M28:M30))</f>
        <v>100.00000000000001</v>
      </c>
      <c r="N37" s="13">
        <f>(100/Лист1!$D$5)*(SUM(N28:N30))</f>
        <v>100.00000000000001</v>
      </c>
      <c r="O37" s="13">
        <f>(100/Лист1!$D$5)*(SUM(O28:O30))</f>
        <v>95.454545454545467</v>
      </c>
      <c r="P37" s="13">
        <f>(100/Лист1!$D$5)*(SUM(P28:P30))</f>
        <v>100.00000000000001</v>
      </c>
      <c r="Q37" s="13">
        <f>(100/Лист1!$D$5)*(SUM(Q28:Q30))</f>
        <v>100.00000000000001</v>
      </c>
      <c r="R37" s="13">
        <f>(100/Лист1!$D$5)*(SUM(R28:R30))</f>
        <v>100.00000000000001</v>
      </c>
      <c r="S37" s="11"/>
    </row>
    <row r="38" spans="1:19" ht="16.5" customHeight="1" thickBot="1">
      <c r="A38" s="16" t="s">
        <v>50</v>
      </c>
      <c r="B38" s="17"/>
      <c r="C38" s="13">
        <f>((C28*1+C29*0.64+C30*0.36)/SUM(C28:C30))*100</f>
        <v>50.727272727272734</v>
      </c>
      <c r="D38" s="13">
        <f t="shared" ref="D38:R38" si="5">((D28*1+D29*0.64+D30*0.36)/SUM(D28:D30))*100</f>
        <v>59.818181818181813</v>
      </c>
      <c r="E38" s="13">
        <f t="shared" si="5"/>
        <v>49.81818181818182</v>
      </c>
      <c r="F38" s="13">
        <f t="shared" si="5"/>
        <v>52</v>
      </c>
      <c r="G38" s="13">
        <f t="shared" si="5"/>
        <v>58.72727272727272</v>
      </c>
      <c r="H38" s="13">
        <f t="shared" si="5"/>
        <v>71.090909090909093</v>
      </c>
      <c r="I38" s="13">
        <f t="shared" si="5"/>
        <v>74.36363636363636</v>
      </c>
      <c r="J38" s="13">
        <f t="shared" si="5"/>
        <v>55.047619047619044</v>
      </c>
      <c r="K38" s="13">
        <f t="shared" si="5"/>
        <v>64.363636363636374</v>
      </c>
      <c r="L38" s="13">
        <f t="shared" si="5"/>
        <v>56.19047619047619</v>
      </c>
      <c r="M38" s="13">
        <f t="shared" si="5"/>
        <v>57.45454545454546</v>
      </c>
      <c r="N38" s="13">
        <f t="shared" si="5"/>
        <v>85.999999999999986</v>
      </c>
      <c r="O38" s="13">
        <f t="shared" si="5"/>
        <v>61.904761904761905</v>
      </c>
      <c r="P38" s="13">
        <f t="shared" si="5"/>
        <v>67.818181818181827</v>
      </c>
      <c r="Q38" s="13">
        <f t="shared" si="5"/>
        <v>69.454545454545453</v>
      </c>
      <c r="R38" s="13">
        <f t="shared" si="5"/>
        <v>62.545454545454547</v>
      </c>
      <c r="S38" s="12"/>
    </row>
    <row r="41" spans="1:19" ht="15.75">
      <c r="B41" s="2" t="s">
        <v>52</v>
      </c>
    </row>
  </sheetData>
  <mergeCells count="14">
    <mergeCell ref="A3:A4"/>
    <mergeCell ref="B3:B4"/>
    <mergeCell ref="C3:S3"/>
    <mergeCell ref="A28:B28"/>
    <mergeCell ref="A29:B29"/>
    <mergeCell ref="A30:B30"/>
    <mergeCell ref="A31:B31"/>
    <mergeCell ref="A32:B32"/>
    <mergeCell ref="A37:B37"/>
    <mergeCell ref="A38:B38"/>
    <mergeCell ref="A33:B33"/>
    <mergeCell ref="A34:B34"/>
    <mergeCell ref="A35:B35"/>
    <mergeCell ref="A36:B36"/>
  </mergeCells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workbookViewId="0">
      <selection activeCell="E2" sqref="E2"/>
    </sheetView>
  </sheetViews>
  <sheetFormatPr defaultRowHeight="12.75"/>
  <cols>
    <col min="1" max="1" width="5.5703125" customWidth="1"/>
    <col min="2" max="2" width="17.140625" customWidth="1"/>
    <col min="3" max="3" width="4" customWidth="1"/>
    <col min="4" max="4" width="3.85546875" customWidth="1"/>
    <col min="5" max="5" width="4.28515625" customWidth="1"/>
    <col min="6" max="6" width="3.85546875" customWidth="1"/>
    <col min="7" max="7" width="4.140625" customWidth="1"/>
    <col min="8" max="8" width="5" customWidth="1"/>
    <col min="9" max="9" width="4.42578125" customWidth="1"/>
    <col min="10" max="10" width="4.140625" customWidth="1"/>
    <col min="11" max="11" width="4.28515625" customWidth="1"/>
    <col min="12" max="12" width="4.140625" customWidth="1"/>
    <col min="13" max="13" width="3.85546875" customWidth="1"/>
    <col min="14" max="14" width="4.5703125" customWidth="1"/>
    <col min="15" max="15" width="5.42578125" customWidth="1"/>
    <col min="16" max="16" width="5.140625" customWidth="1"/>
    <col min="17" max="17" width="5.85546875" customWidth="1"/>
    <col min="18" max="18" width="6" customWidth="1"/>
    <col min="19" max="19" width="5.5703125" customWidth="1"/>
  </cols>
  <sheetData>
    <row r="1" spans="1:19" ht="15.75">
      <c r="B1" s="33" t="s">
        <v>78</v>
      </c>
      <c r="C1" s="2"/>
      <c r="D1" s="2"/>
      <c r="E1" s="41">
        <f>'1 четв'!E1</f>
        <v>9</v>
      </c>
      <c r="F1" s="2" t="s">
        <v>84</v>
      </c>
      <c r="G1" s="2"/>
      <c r="H1" s="2"/>
      <c r="I1" s="2"/>
      <c r="J1" s="2"/>
      <c r="K1" s="35"/>
      <c r="L1" s="41" t="s">
        <v>81</v>
      </c>
      <c r="M1" s="42"/>
      <c r="N1" s="2" t="s">
        <v>80</v>
      </c>
      <c r="O1" s="2"/>
      <c r="P1" s="2"/>
      <c r="Q1" s="2"/>
    </row>
    <row r="2" spans="1:19" ht="13.5" thickBot="1"/>
    <row r="3" spans="1:19" ht="13.5" customHeight="1" thickBot="1">
      <c r="A3" s="18" t="s">
        <v>0</v>
      </c>
      <c r="B3" s="18" t="s">
        <v>1</v>
      </c>
      <c r="C3" s="20" t="s">
        <v>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1:19" ht="78" customHeight="1" thickBot="1">
      <c r="A4" s="19"/>
      <c r="B4" s="19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54</v>
      </c>
      <c r="P4" s="1" t="s">
        <v>15</v>
      </c>
      <c r="Q4" s="1" t="s">
        <v>16</v>
      </c>
      <c r="R4" s="7" t="s">
        <v>17</v>
      </c>
      <c r="S4" s="9" t="s">
        <v>51</v>
      </c>
    </row>
    <row r="5" spans="1:19" ht="16.5" thickBot="1">
      <c r="A5" s="3">
        <v>1</v>
      </c>
      <c r="B5" s="4" t="str">
        <f>'3 четв'!B5</f>
        <v>Аксёнова Е.И.</v>
      </c>
      <c r="C5" s="5">
        <v>3</v>
      </c>
      <c r="D5" s="5">
        <v>3</v>
      </c>
      <c r="E5" s="5">
        <v>3</v>
      </c>
      <c r="F5" s="15">
        <v>3</v>
      </c>
      <c r="G5" s="5">
        <v>3</v>
      </c>
      <c r="H5" s="5">
        <v>3</v>
      </c>
      <c r="I5" s="5">
        <v>3</v>
      </c>
      <c r="J5" s="5">
        <v>3</v>
      </c>
      <c r="K5" s="5">
        <v>3</v>
      </c>
      <c r="L5" s="5">
        <v>3</v>
      </c>
      <c r="M5" s="5">
        <v>3</v>
      </c>
      <c r="N5" s="5">
        <v>3</v>
      </c>
      <c r="O5" s="5">
        <v>3</v>
      </c>
      <c r="P5" s="5">
        <v>3</v>
      </c>
      <c r="Q5" s="5">
        <v>3</v>
      </c>
      <c r="R5" s="5">
        <v>3</v>
      </c>
      <c r="S5" s="10">
        <f>SUM(C5:R5)/16</f>
        <v>3</v>
      </c>
    </row>
    <row r="6" spans="1:19" ht="16.5" thickBot="1">
      <c r="A6" s="3">
        <v>2</v>
      </c>
      <c r="B6" s="4" t="str">
        <f>'3 четв'!B6</f>
        <v>Бережнова А.А.</v>
      </c>
      <c r="C6" s="5">
        <v>4</v>
      </c>
      <c r="D6" s="5">
        <v>3</v>
      </c>
      <c r="E6" s="5">
        <v>3</v>
      </c>
      <c r="F6" s="5">
        <v>3</v>
      </c>
      <c r="G6" s="5">
        <v>3</v>
      </c>
      <c r="H6" s="5">
        <v>4</v>
      </c>
      <c r="I6" s="5">
        <v>4</v>
      </c>
      <c r="J6" s="5">
        <v>3</v>
      </c>
      <c r="K6" s="5">
        <v>3</v>
      </c>
      <c r="L6" s="5">
        <v>3</v>
      </c>
      <c r="M6" s="5">
        <v>3</v>
      </c>
      <c r="N6" s="5">
        <v>3</v>
      </c>
      <c r="O6" s="5">
        <v>4</v>
      </c>
      <c r="P6" s="5">
        <v>4</v>
      </c>
      <c r="Q6" s="5">
        <v>4</v>
      </c>
      <c r="R6" s="8">
        <v>4</v>
      </c>
      <c r="S6" s="10">
        <f>SUM(C6:R6)/16</f>
        <v>3.4375</v>
      </c>
    </row>
    <row r="7" spans="1:19" ht="16.5" thickBot="1">
      <c r="A7" s="3">
        <v>3</v>
      </c>
      <c r="B7" s="4" t="str">
        <f>'3 четв'!B7</f>
        <v>Васильев О.А.</v>
      </c>
      <c r="C7" s="5">
        <v>4</v>
      </c>
      <c r="D7" s="5">
        <v>5</v>
      </c>
      <c r="E7" s="5">
        <v>4</v>
      </c>
      <c r="F7" s="5">
        <v>4</v>
      </c>
      <c r="G7" s="5">
        <v>5</v>
      </c>
      <c r="H7" s="5">
        <v>5</v>
      </c>
      <c r="I7" s="5">
        <v>5</v>
      </c>
      <c r="J7" s="5">
        <v>4</v>
      </c>
      <c r="K7" s="5">
        <v>5</v>
      </c>
      <c r="L7" s="5">
        <v>5</v>
      </c>
      <c r="M7" s="5">
        <v>5</v>
      </c>
      <c r="N7" s="5">
        <v>5</v>
      </c>
      <c r="O7" s="5">
        <v>4</v>
      </c>
      <c r="P7" s="5">
        <v>5</v>
      </c>
      <c r="Q7" s="5">
        <v>5</v>
      </c>
      <c r="R7" s="8">
        <v>4</v>
      </c>
      <c r="S7" s="10">
        <f t="shared" ref="S7:S26" si="0">SUM(C7:R7)/16</f>
        <v>4.625</v>
      </c>
    </row>
    <row r="8" spans="1:19" ht="16.5" thickBot="1">
      <c r="A8" s="3">
        <v>4</v>
      </c>
      <c r="B8" s="4" t="str">
        <f>'3 четв'!B8</f>
        <v>Вердеш М.С.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5</v>
      </c>
      <c r="I8" s="5">
        <v>5</v>
      </c>
      <c r="J8" s="5">
        <v>4</v>
      </c>
      <c r="K8" s="5">
        <v>3</v>
      </c>
      <c r="L8" s="5">
        <v>4</v>
      </c>
      <c r="M8" s="5">
        <v>4</v>
      </c>
      <c r="N8" s="5">
        <v>4</v>
      </c>
      <c r="O8" s="5">
        <v>5</v>
      </c>
      <c r="P8" s="5">
        <v>3</v>
      </c>
      <c r="Q8" s="5">
        <v>3</v>
      </c>
      <c r="R8" s="8">
        <v>4</v>
      </c>
      <c r="S8" s="10">
        <f t="shared" si="0"/>
        <v>4</v>
      </c>
    </row>
    <row r="9" spans="1:19" ht="16.5" thickBot="1">
      <c r="A9" s="3">
        <v>5</v>
      </c>
      <c r="B9" s="4" t="str">
        <f>'3 четв'!B9</f>
        <v>Гаджиева А.А.</v>
      </c>
      <c r="C9" s="5">
        <v>3</v>
      </c>
      <c r="D9" s="5">
        <v>4</v>
      </c>
      <c r="E9" s="5">
        <v>3</v>
      </c>
      <c r="F9" s="5">
        <v>3</v>
      </c>
      <c r="G9" s="5">
        <v>3</v>
      </c>
      <c r="H9" s="5">
        <v>3</v>
      </c>
      <c r="I9" s="5">
        <v>5</v>
      </c>
      <c r="J9" s="5">
        <v>4</v>
      </c>
      <c r="K9" s="5">
        <v>4</v>
      </c>
      <c r="L9" s="5">
        <v>3</v>
      </c>
      <c r="M9" s="5">
        <v>3</v>
      </c>
      <c r="N9" s="5">
        <v>5</v>
      </c>
      <c r="O9" s="5">
        <v>3</v>
      </c>
      <c r="P9" s="5">
        <v>4</v>
      </c>
      <c r="Q9" s="5">
        <v>4</v>
      </c>
      <c r="R9" s="8">
        <v>4</v>
      </c>
      <c r="S9" s="10">
        <f t="shared" si="0"/>
        <v>3.625</v>
      </c>
    </row>
    <row r="10" spans="1:19" ht="16.5" thickBot="1">
      <c r="A10" s="3">
        <v>6</v>
      </c>
      <c r="B10" s="4" t="str">
        <f>'3 четв'!B10</f>
        <v>Жмурин А.В.</v>
      </c>
      <c r="C10" s="5">
        <v>3</v>
      </c>
      <c r="D10" s="5">
        <v>4</v>
      </c>
      <c r="E10" s="5">
        <v>3</v>
      </c>
      <c r="F10" s="5">
        <v>3</v>
      </c>
      <c r="G10" s="5">
        <v>3</v>
      </c>
      <c r="H10" s="5">
        <v>4</v>
      </c>
      <c r="I10" s="5">
        <v>3</v>
      </c>
      <c r="J10" s="5">
        <v>4</v>
      </c>
      <c r="K10" s="5">
        <v>3</v>
      </c>
      <c r="L10" s="5">
        <v>3</v>
      </c>
      <c r="M10" s="5">
        <v>4</v>
      </c>
      <c r="N10" s="5">
        <v>4</v>
      </c>
      <c r="O10" s="5">
        <v>4</v>
      </c>
      <c r="P10" s="5">
        <v>4</v>
      </c>
      <c r="Q10" s="5">
        <v>4</v>
      </c>
      <c r="R10" s="8">
        <v>3</v>
      </c>
      <c r="S10" s="10">
        <f t="shared" si="0"/>
        <v>3.5</v>
      </c>
    </row>
    <row r="11" spans="1:19" ht="16.5" thickBot="1">
      <c r="A11" s="3">
        <v>7</v>
      </c>
      <c r="B11" s="4" t="str">
        <f>'3 четв'!B11</f>
        <v>Колесников Н.Е.</v>
      </c>
      <c r="C11" s="5">
        <v>4</v>
      </c>
      <c r="D11" s="5">
        <v>5</v>
      </c>
      <c r="E11" s="5">
        <v>4</v>
      </c>
      <c r="F11" s="5">
        <v>4</v>
      </c>
      <c r="G11" s="5">
        <v>4</v>
      </c>
      <c r="H11" s="5">
        <v>4</v>
      </c>
      <c r="I11" s="5">
        <v>5</v>
      </c>
      <c r="J11" s="5">
        <v>4</v>
      </c>
      <c r="K11" s="5">
        <v>5</v>
      </c>
      <c r="L11" s="5">
        <v>5</v>
      </c>
      <c r="M11" s="5">
        <v>4</v>
      </c>
      <c r="N11" s="5">
        <v>5</v>
      </c>
      <c r="O11" s="5">
        <v>3</v>
      </c>
      <c r="P11" s="5">
        <v>5</v>
      </c>
      <c r="Q11" s="5">
        <v>5</v>
      </c>
      <c r="R11" s="8">
        <v>4</v>
      </c>
      <c r="S11" s="10">
        <f t="shared" si="0"/>
        <v>4.375</v>
      </c>
    </row>
    <row r="12" spans="1:19" ht="16.5" thickBot="1">
      <c r="A12" s="3">
        <v>8</v>
      </c>
      <c r="B12" s="4" t="str">
        <f>'3 четв'!B12</f>
        <v>Кущева Н.Е.</v>
      </c>
      <c r="C12" s="5">
        <v>5</v>
      </c>
      <c r="D12" s="5">
        <v>5</v>
      </c>
      <c r="E12" s="5">
        <v>3</v>
      </c>
      <c r="F12" s="5">
        <v>4</v>
      </c>
      <c r="G12" s="5">
        <v>4</v>
      </c>
      <c r="H12" s="5">
        <v>5</v>
      </c>
      <c r="I12" s="5">
        <v>5</v>
      </c>
      <c r="J12" s="5">
        <v>4</v>
      </c>
      <c r="K12" s="5">
        <v>5</v>
      </c>
      <c r="L12" s="5">
        <v>4</v>
      </c>
      <c r="M12" s="5">
        <v>4</v>
      </c>
      <c r="N12" s="5">
        <v>4</v>
      </c>
      <c r="O12" s="5">
        <v>5</v>
      </c>
      <c r="P12" s="5">
        <v>5</v>
      </c>
      <c r="Q12" s="5">
        <v>5</v>
      </c>
      <c r="R12" s="8">
        <v>4</v>
      </c>
      <c r="S12" s="10">
        <f t="shared" si="0"/>
        <v>4.4375</v>
      </c>
    </row>
    <row r="13" spans="1:19" ht="16.5" thickBot="1">
      <c r="A13" s="3">
        <v>9</v>
      </c>
      <c r="B13" s="4" t="str">
        <f>'3 четв'!B13</f>
        <v>Махина Е.В.</v>
      </c>
      <c r="C13" s="5">
        <v>3</v>
      </c>
      <c r="D13" s="5">
        <v>3</v>
      </c>
      <c r="E13" s="5">
        <v>3</v>
      </c>
      <c r="F13" s="5">
        <v>3</v>
      </c>
      <c r="G13" s="5">
        <v>4</v>
      </c>
      <c r="H13" s="5">
        <v>5</v>
      </c>
      <c r="I13" s="5">
        <v>4</v>
      </c>
      <c r="J13" s="5">
        <v>3</v>
      </c>
      <c r="K13" s="5">
        <v>3</v>
      </c>
      <c r="L13" s="5">
        <v>3</v>
      </c>
      <c r="M13" s="5">
        <v>3</v>
      </c>
      <c r="N13" s="5">
        <v>5</v>
      </c>
      <c r="O13" s="5">
        <v>5</v>
      </c>
      <c r="P13" s="5">
        <v>4</v>
      </c>
      <c r="Q13" s="5">
        <v>4</v>
      </c>
      <c r="R13" s="8">
        <v>4</v>
      </c>
      <c r="S13" s="10">
        <f t="shared" si="0"/>
        <v>3.6875</v>
      </c>
    </row>
    <row r="14" spans="1:19" ht="16.5" thickBot="1">
      <c r="A14" s="3">
        <v>10</v>
      </c>
      <c r="B14" s="4" t="str">
        <f>'3 четв'!B14</f>
        <v>Наумов А.С.</v>
      </c>
      <c r="C14" s="5">
        <v>3</v>
      </c>
      <c r="D14" s="5">
        <v>3</v>
      </c>
      <c r="E14" s="5">
        <v>3</v>
      </c>
      <c r="F14" s="5">
        <v>3</v>
      </c>
      <c r="G14" s="5">
        <v>3</v>
      </c>
      <c r="H14" s="5">
        <v>3</v>
      </c>
      <c r="I14" s="5">
        <v>3</v>
      </c>
      <c r="J14" s="5">
        <v>3</v>
      </c>
      <c r="K14" s="5">
        <v>3</v>
      </c>
      <c r="L14" s="5">
        <v>3</v>
      </c>
      <c r="M14" s="5">
        <v>3</v>
      </c>
      <c r="N14" s="5">
        <v>5</v>
      </c>
      <c r="O14" s="5">
        <v>3</v>
      </c>
      <c r="P14" s="5">
        <v>3</v>
      </c>
      <c r="Q14" s="5">
        <v>3</v>
      </c>
      <c r="R14" s="8">
        <v>4</v>
      </c>
      <c r="S14" s="10">
        <f t="shared" si="0"/>
        <v>3.1875</v>
      </c>
    </row>
    <row r="15" spans="1:19" ht="16.5" thickBot="1">
      <c r="A15" s="3">
        <v>11</v>
      </c>
      <c r="B15" s="4" t="str">
        <f>'3 четв'!B15</f>
        <v>Наумов С.С.</v>
      </c>
      <c r="C15" s="5">
        <v>3</v>
      </c>
      <c r="D15" s="5">
        <v>3</v>
      </c>
      <c r="E15" s="5">
        <v>3</v>
      </c>
      <c r="F15" s="5">
        <v>3</v>
      </c>
      <c r="G15" s="5">
        <v>3</v>
      </c>
      <c r="H15" s="5">
        <v>3</v>
      </c>
      <c r="I15" s="5">
        <v>3</v>
      </c>
      <c r="J15" s="5">
        <v>2</v>
      </c>
      <c r="K15" s="5">
        <v>3</v>
      </c>
      <c r="L15" s="5">
        <v>2</v>
      </c>
      <c r="M15" s="5">
        <v>3</v>
      </c>
      <c r="N15" s="5">
        <v>5</v>
      </c>
      <c r="O15" s="5">
        <v>2</v>
      </c>
      <c r="P15" s="5">
        <v>3</v>
      </c>
      <c r="Q15" s="5">
        <v>3</v>
      </c>
      <c r="R15" s="8">
        <v>4</v>
      </c>
      <c r="S15" s="10">
        <f t="shared" si="0"/>
        <v>3</v>
      </c>
    </row>
    <row r="16" spans="1:19" ht="16.5" thickBot="1">
      <c r="A16" s="3">
        <v>12</v>
      </c>
      <c r="B16" s="4" t="str">
        <f>'3 четв'!B16</f>
        <v>Садовникова А.В.</v>
      </c>
      <c r="C16" s="5">
        <v>5</v>
      </c>
      <c r="D16" s="5">
        <v>5</v>
      </c>
      <c r="E16" s="5">
        <v>5</v>
      </c>
      <c r="F16" s="5">
        <v>5</v>
      </c>
      <c r="G16" s="5">
        <v>5</v>
      </c>
      <c r="H16" s="5">
        <v>5</v>
      </c>
      <c r="I16" s="5">
        <v>5</v>
      </c>
      <c r="J16" s="5">
        <v>5</v>
      </c>
      <c r="K16" s="5">
        <v>5</v>
      </c>
      <c r="L16" s="5">
        <v>5</v>
      </c>
      <c r="M16" s="6">
        <v>4</v>
      </c>
      <c r="N16" s="6">
        <v>5</v>
      </c>
      <c r="O16" s="6">
        <v>5</v>
      </c>
      <c r="P16" s="6">
        <v>5</v>
      </c>
      <c r="Q16" s="6">
        <v>5</v>
      </c>
      <c r="R16" s="6">
        <v>5</v>
      </c>
      <c r="S16" s="10">
        <f t="shared" si="0"/>
        <v>4.9375</v>
      </c>
    </row>
    <row r="17" spans="1:19" ht="15" customHeight="1" thickBot="1">
      <c r="A17" s="3">
        <v>13</v>
      </c>
      <c r="B17" s="4" t="str">
        <f>'3 четв'!B17</f>
        <v>Столяржевский А.В.</v>
      </c>
      <c r="C17" s="5">
        <v>3</v>
      </c>
      <c r="D17" s="5">
        <v>3</v>
      </c>
      <c r="E17" s="5">
        <v>3</v>
      </c>
      <c r="F17" s="5">
        <v>3</v>
      </c>
      <c r="G17" s="5">
        <v>4</v>
      </c>
      <c r="H17" s="5">
        <v>4</v>
      </c>
      <c r="I17" s="5">
        <v>5</v>
      </c>
      <c r="J17" s="5">
        <v>3</v>
      </c>
      <c r="K17" s="5">
        <v>3</v>
      </c>
      <c r="L17" s="5">
        <v>3</v>
      </c>
      <c r="M17" s="5">
        <v>4</v>
      </c>
      <c r="N17" s="5">
        <v>4</v>
      </c>
      <c r="O17" s="5">
        <v>3</v>
      </c>
      <c r="P17" s="5">
        <v>4</v>
      </c>
      <c r="Q17" s="5">
        <v>4</v>
      </c>
      <c r="R17" s="5">
        <v>4</v>
      </c>
      <c r="S17" s="10">
        <f t="shared" si="0"/>
        <v>3.5625</v>
      </c>
    </row>
    <row r="18" spans="1:19" ht="16.5" thickBot="1">
      <c r="A18" s="3">
        <v>14</v>
      </c>
      <c r="B18" s="4" t="str">
        <f>'3 четв'!B18</f>
        <v>Сударкина Е.В.</v>
      </c>
      <c r="C18" s="5">
        <v>3</v>
      </c>
      <c r="D18" s="5">
        <v>3</v>
      </c>
      <c r="E18" s="5">
        <v>3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3</v>
      </c>
      <c r="L18" s="5">
        <v>3</v>
      </c>
      <c r="M18" s="5">
        <v>3</v>
      </c>
      <c r="N18" s="5">
        <v>5</v>
      </c>
      <c r="O18" s="5">
        <v>3</v>
      </c>
      <c r="P18" s="5">
        <v>4</v>
      </c>
      <c r="Q18" s="5">
        <v>3</v>
      </c>
      <c r="R18" s="5">
        <v>3</v>
      </c>
      <c r="S18" s="10">
        <f t="shared" si="0"/>
        <v>3.1875</v>
      </c>
    </row>
    <row r="19" spans="1:19" ht="16.5" thickBot="1">
      <c r="A19" s="3">
        <v>15</v>
      </c>
      <c r="B19" s="4" t="str">
        <f>'3 четв'!B19</f>
        <v>Терентьева Д.А.</v>
      </c>
      <c r="C19" s="5">
        <v>4</v>
      </c>
      <c r="D19" s="5">
        <v>5</v>
      </c>
      <c r="E19" s="5">
        <v>5</v>
      </c>
      <c r="F19" s="5">
        <v>5</v>
      </c>
      <c r="G19" s="5">
        <v>5</v>
      </c>
      <c r="H19" s="5">
        <v>5</v>
      </c>
      <c r="I19" s="5">
        <v>5</v>
      </c>
      <c r="J19" s="5">
        <v>4</v>
      </c>
      <c r="K19" s="5">
        <v>5</v>
      </c>
      <c r="L19" s="5">
        <v>5</v>
      </c>
      <c r="M19" s="5">
        <v>4</v>
      </c>
      <c r="N19" s="5">
        <v>5</v>
      </c>
      <c r="O19" s="5">
        <v>4</v>
      </c>
      <c r="P19" s="5">
        <v>5</v>
      </c>
      <c r="Q19" s="5">
        <v>5</v>
      </c>
      <c r="R19" s="5">
        <v>5</v>
      </c>
      <c r="S19" s="10">
        <f t="shared" si="0"/>
        <v>4.75</v>
      </c>
    </row>
    <row r="20" spans="1:19" ht="16.5" thickBot="1">
      <c r="A20" s="3">
        <v>16</v>
      </c>
      <c r="B20" s="4" t="str">
        <f>'3 четв'!B20</f>
        <v>Турчёнков А.В.</v>
      </c>
      <c r="C20" s="5">
        <v>3</v>
      </c>
      <c r="D20" s="5">
        <v>3</v>
      </c>
      <c r="E20" s="5">
        <v>3</v>
      </c>
      <c r="F20" s="5">
        <v>3</v>
      </c>
      <c r="G20" s="5">
        <v>3</v>
      </c>
      <c r="H20" s="5">
        <v>3</v>
      </c>
      <c r="I20" s="5">
        <v>3</v>
      </c>
      <c r="J20" s="5">
        <v>3</v>
      </c>
      <c r="K20" s="5">
        <v>3</v>
      </c>
      <c r="L20" s="5">
        <v>3</v>
      </c>
      <c r="M20" s="5">
        <v>3</v>
      </c>
      <c r="N20" s="5">
        <v>4</v>
      </c>
      <c r="O20" s="5">
        <v>3</v>
      </c>
      <c r="P20" s="5">
        <v>3</v>
      </c>
      <c r="Q20" s="5">
        <v>3</v>
      </c>
      <c r="R20" s="5">
        <v>3</v>
      </c>
      <c r="S20" s="10">
        <f>SUM(C20:R20)/16</f>
        <v>3.0625</v>
      </c>
    </row>
    <row r="21" spans="1:19" ht="16.5" thickBot="1">
      <c r="A21" s="3">
        <v>17</v>
      </c>
      <c r="B21" s="4" t="str">
        <f>'3 четв'!B21</f>
        <v>Улитина В.В.</v>
      </c>
      <c r="C21" s="5">
        <v>4</v>
      </c>
      <c r="D21" s="5">
        <v>5</v>
      </c>
      <c r="E21" s="5">
        <v>3</v>
      </c>
      <c r="F21" s="5">
        <v>4</v>
      </c>
      <c r="G21" s="5">
        <v>4</v>
      </c>
      <c r="H21" s="5">
        <v>5</v>
      </c>
      <c r="I21" s="5">
        <v>5</v>
      </c>
      <c r="J21" s="5">
        <v>4</v>
      </c>
      <c r="K21" s="5">
        <v>5</v>
      </c>
      <c r="L21" s="5">
        <v>4</v>
      </c>
      <c r="M21" s="5">
        <v>4</v>
      </c>
      <c r="N21" s="5">
        <v>5</v>
      </c>
      <c r="O21" s="5">
        <v>5</v>
      </c>
      <c r="P21" s="5">
        <v>5</v>
      </c>
      <c r="Q21" s="5">
        <v>5</v>
      </c>
      <c r="R21" s="8">
        <v>4</v>
      </c>
      <c r="S21" s="10">
        <f t="shared" si="0"/>
        <v>4.4375</v>
      </c>
    </row>
    <row r="22" spans="1:19" ht="16.5" thickBot="1">
      <c r="A22" s="3">
        <v>18</v>
      </c>
      <c r="B22" s="4" t="str">
        <f>'3 четв'!B22</f>
        <v>Федотов Д.И.</v>
      </c>
      <c r="C22" s="5">
        <v>3</v>
      </c>
      <c r="D22" s="5">
        <v>4</v>
      </c>
      <c r="E22" s="5">
        <v>4</v>
      </c>
      <c r="F22" s="5">
        <v>4</v>
      </c>
      <c r="G22" s="5">
        <v>4</v>
      </c>
      <c r="H22" s="5">
        <v>5</v>
      </c>
      <c r="I22" s="5">
        <v>5</v>
      </c>
      <c r="J22" s="5">
        <v>4</v>
      </c>
      <c r="K22" s="5">
        <v>5</v>
      </c>
      <c r="L22" s="5">
        <v>4</v>
      </c>
      <c r="M22" s="5">
        <v>5</v>
      </c>
      <c r="N22" s="5">
        <v>5</v>
      </c>
      <c r="O22" s="5">
        <v>4</v>
      </c>
      <c r="P22" s="5">
        <v>5</v>
      </c>
      <c r="Q22" s="5">
        <v>5</v>
      </c>
      <c r="R22" s="8">
        <v>4</v>
      </c>
      <c r="S22" s="10">
        <f t="shared" si="0"/>
        <v>4.375</v>
      </c>
    </row>
    <row r="23" spans="1:19" ht="16.5" thickBot="1">
      <c r="A23" s="3">
        <v>19</v>
      </c>
      <c r="B23" s="4" t="str">
        <f>'3 четв'!B23</f>
        <v>Хлиманенко Р.Е.</v>
      </c>
      <c r="C23" s="5">
        <v>4</v>
      </c>
      <c r="D23" s="5">
        <v>4</v>
      </c>
      <c r="E23" s="5">
        <v>5</v>
      </c>
      <c r="F23" s="5">
        <v>4</v>
      </c>
      <c r="G23" s="5">
        <v>4</v>
      </c>
      <c r="H23" s="5">
        <v>5</v>
      </c>
      <c r="I23" s="5">
        <v>5</v>
      </c>
      <c r="J23" s="5">
        <v>4</v>
      </c>
      <c r="K23" s="5">
        <v>5</v>
      </c>
      <c r="L23" s="5">
        <v>4</v>
      </c>
      <c r="M23" s="5">
        <v>5</v>
      </c>
      <c r="N23" s="5">
        <v>5</v>
      </c>
      <c r="O23" s="5">
        <v>4</v>
      </c>
      <c r="P23" s="5">
        <v>4</v>
      </c>
      <c r="Q23" s="5">
        <v>5</v>
      </c>
      <c r="R23" s="8">
        <v>5</v>
      </c>
      <c r="S23" s="10">
        <f t="shared" si="0"/>
        <v>4.5</v>
      </c>
    </row>
    <row r="24" spans="1:19" ht="16.5" thickBot="1">
      <c r="A24" s="3">
        <v>20</v>
      </c>
      <c r="B24" s="4" t="str">
        <f>'3 четв'!B24</f>
        <v>Чуксин А.А.</v>
      </c>
      <c r="C24" s="5">
        <v>3</v>
      </c>
      <c r="D24" s="5">
        <v>3</v>
      </c>
      <c r="E24" s="5">
        <v>3</v>
      </c>
      <c r="F24" s="5">
        <v>4</v>
      </c>
      <c r="G24" s="5">
        <v>4</v>
      </c>
      <c r="H24" s="5">
        <v>4</v>
      </c>
      <c r="I24" s="5">
        <v>4</v>
      </c>
      <c r="J24" s="5">
        <v>4</v>
      </c>
      <c r="K24" s="5">
        <v>4</v>
      </c>
      <c r="L24" s="5">
        <v>4</v>
      </c>
      <c r="M24" s="5">
        <v>4</v>
      </c>
      <c r="N24" s="5">
        <v>5</v>
      </c>
      <c r="O24" s="5">
        <v>4</v>
      </c>
      <c r="P24" s="5">
        <v>4</v>
      </c>
      <c r="Q24" s="5">
        <v>4</v>
      </c>
      <c r="R24" s="8">
        <v>4</v>
      </c>
      <c r="S24" s="10">
        <f t="shared" si="0"/>
        <v>3.875</v>
      </c>
    </row>
    <row r="25" spans="1:19" ht="16.5" thickBot="1">
      <c r="A25" s="3">
        <v>21</v>
      </c>
      <c r="B25" s="4" t="str">
        <f>'3 четв'!B25</f>
        <v>Швед И.А.</v>
      </c>
      <c r="C25" s="5">
        <v>3</v>
      </c>
      <c r="D25" s="5">
        <v>3</v>
      </c>
      <c r="E25" s="5">
        <v>3</v>
      </c>
      <c r="F25" s="5">
        <v>3</v>
      </c>
      <c r="G25" s="5">
        <v>4</v>
      </c>
      <c r="H25" s="5">
        <v>4</v>
      </c>
      <c r="I25" s="5">
        <v>4</v>
      </c>
      <c r="J25" s="5">
        <v>4</v>
      </c>
      <c r="K25" s="5">
        <v>4</v>
      </c>
      <c r="L25" s="5">
        <v>3</v>
      </c>
      <c r="M25" s="5">
        <v>4</v>
      </c>
      <c r="N25" s="5">
        <v>5</v>
      </c>
      <c r="O25" s="5">
        <v>3</v>
      </c>
      <c r="P25" s="5">
        <v>3</v>
      </c>
      <c r="Q25" s="5">
        <v>4</v>
      </c>
      <c r="R25" s="8">
        <v>3</v>
      </c>
      <c r="S25" s="10">
        <f t="shared" si="0"/>
        <v>3.5625</v>
      </c>
    </row>
    <row r="26" spans="1:19" ht="16.5" thickBot="1">
      <c r="A26" s="3">
        <v>22</v>
      </c>
      <c r="B26" s="4" t="str">
        <f>'3 четв'!B26</f>
        <v>Шелемех А.А.</v>
      </c>
      <c r="C26" s="5">
        <v>3</v>
      </c>
      <c r="D26" s="5">
        <v>3</v>
      </c>
      <c r="E26" s="5">
        <v>3</v>
      </c>
      <c r="F26" s="5">
        <v>3</v>
      </c>
      <c r="G26" s="5">
        <v>4</v>
      </c>
      <c r="H26" s="5">
        <v>4</v>
      </c>
      <c r="I26" s="5">
        <v>4</v>
      </c>
      <c r="J26" s="5">
        <v>3</v>
      </c>
      <c r="K26" s="5">
        <v>4</v>
      </c>
      <c r="L26" s="5">
        <v>3</v>
      </c>
      <c r="M26" s="5">
        <v>3</v>
      </c>
      <c r="N26" s="5">
        <v>5</v>
      </c>
      <c r="O26" s="5">
        <v>4</v>
      </c>
      <c r="P26" s="5">
        <v>4</v>
      </c>
      <c r="Q26" s="5">
        <v>4</v>
      </c>
      <c r="R26" s="8">
        <v>4</v>
      </c>
      <c r="S26" s="10">
        <f t="shared" si="0"/>
        <v>3.625</v>
      </c>
    </row>
    <row r="27" spans="1:19" ht="16.5" customHeight="1" thickBot="1">
      <c r="A27" s="3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8"/>
      <c r="S27" s="10"/>
    </row>
    <row r="28" spans="1:19" ht="16.5" customHeight="1" thickBot="1">
      <c r="A28" s="16" t="s">
        <v>41</v>
      </c>
      <c r="B28" s="17"/>
      <c r="C28" s="5">
        <f>SUMIF(C5:C26,5)/5</f>
        <v>2</v>
      </c>
      <c r="D28" s="5">
        <f t="shared" ref="D28:R28" si="1">SUMIF(D5:D26,5)/5</f>
        <v>6</v>
      </c>
      <c r="E28" s="5">
        <f t="shared" si="1"/>
        <v>3</v>
      </c>
      <c r="F28" s="5">
        <f t="shared" si="1"/>
        <v>2</v>
      </c>
      <c r="G28" s="5">
        <f t="shared" si="1"/>
        <v>3</v>
      </c>
      <c r="H28" s="5">
        <f t="shared" si="1"/>
        <v>9</v>
      </c>
      <c r="I28" s="5">
        <f t="shared" si="1"/>
        <v>11</v>
      </c>
      <c r="J28" s="5">
        <f t="shared" si="1"/>
        <v>1</v>
      </c>
      <c r="K28" s="5">
        <f t="shared" si="1"/>
        <v>8</v>
      </c>
      <c r="L28" s="5">
        <f t="shared" si="1"/>
        <v>4</v>
      </c>
      <c r="M28" s="5">
        <f t="shared" si="1"/>
        <v>3</v>
      </c>
      <c r="N28" s="5">
        <f t="shared" si="1"/>
        <v>15</v>
      </c>
      <c r="O28" s="5">
        <f t="shared" si="1"/>
        <v>5</v>
      </c>
      <c r="P28" s="5">
        <f t="shared" si="1"/>
        <v>7</v>
      </c>
      <c r="Q28" s="5">
        <f t="shared" si="1"/>
        <v>8</v>
      </c>
      <c r="R28" s="5">
        <f t="shared" si="1"/>
        <v>3</v>
      </c>
      <c r="S28" s="14"/>
    </row>
    <row r="29" spans="1:19" ht="16.5" customHeight="1" thickBot="1">
      <c r="A29" s="16" t="s">
        <v>42</v>
      </c>
      <c r="B29" s="17"/>
      <c r="C29" s="5">
        <f>SUMIF(C5:C26,4)/4</f>
        <v>7</v>
      </c>
      <c r="D29" s="5">
        <f t="shared" ref="D29:R29" si="2">SUMIF(D5:D26,4)/4</f>
        <v>5</v>
      </c>
      <c r="E29" s="5">
        <f t="shared" si="2"/>
        <v>4</v>
      </c>
      <c r="F29" s="5">
        <f t="shared" si="2"/>
        <v>8</v>
      </c>
      <c r="G29" s="5">
        <f t="shared" si="2"/>
        <v>11</v>
      </c>
      <c r="H29" s="5">
        <f t="shared" si="2"/>
        <v>7</v>
      </c>
      <c r="I29" s="5">
        <f t="shared" si="2"/>
        <v>5</v>
      </c>
      <c r="J29" s="5">
        <f t="shared" si="2"/>
        <v>12</v>
      </c>
      <c r="K29" s="5">
        <f t="shared" si="2"/>
        <v>4</v>
      </c>
      <c r="L29" s="5">
        <f t="shared" si="2"/>
        <v>6</v>
      </c>
      <c r="M29" s="5">
        <f t="shared" si="2"/>
        <v>10</v>
      </c>
      <c r="N29" s="5">
        <f t="shared" si="2"/>
        <v>5</v>
      </c>
      <c r="O29" s="5">
        <f t="shared" si="2"/>
        <v>8</v>
      </c>
      <c r="P29" s="5">
        <f t="shared" si="2"/>
        <v>9</v>
      </c>
      <c r="Q29" s="5">
        <f t="shared" si="2"/>
        <v>8</v>
      </c>
      <c r="R29" s="5">
        <f t="shared" si="2"/>
        <v>14</v>
      </c>
      <c r="S29" s="14"/>
    </row>
    <row r="30" spans="1:19" ht="16.5" customHeight="1" thickBot="1">
      <c r="A30" s="16" t="s">
        <v>43</v>
      </c>
      <c r="B30" s="17"/>
      <c r="C30" s="5">
        <f>SUMIF(C5:C26,3)/3</f>
        <v>13</v>
      </c>
      <c r="D30" s="5">
        <f t="shared" ref="D30:R30" si="3">SUMIF(D5:D26,3)/3</f>
        <v>11</v>
      </c>
      <c r="E30" s="5">
        <f t="shared" si="3"/>
        <v>15</v>
      </c>
      <c r="F30" s="5">
        <f t="shared" si="3"/>
        <v>12</v>
      </c>
      <c r="G30" s="5">
        <f t="shared" si="3"/>
        <v>8</v>
      </c>
      <c r="H30" s="5">
        <f t="shared" si="3"/>
        <v>6</v>
      </c>
      <c r="I30" s="5">
        <f t="shared" si="3"/>
        <v>6</v>
      </c>
      <c r="J30" s="5">
        <f t="shared" si="3"/>
        <v>8</v>
      </c>
      <c r="K30" s="5">
        <f t="shared" si="3"/>
        <v>10</v>
      </c>
      <c r="L30" s="5">
        <f t="shared" si="3"/>
        <v>11</v>
      </c>
      <c r="M30" s="5">
        <f t="shared" si="3"/>
        <v>9</v>
      </c>
      <c r="N30" s="5">
        <f t="shared" si="3"/>
        <v>2</v>
      </c>
      <c r="O30" s="5">
        <f t="shared" si="3"/>
        <v>8</v>
      </c>
      <c r="P30" s="5">
        <f t="shared" si="3"/>
        <v>6</v>
      </c>
      <c r="Q30" s="5">
        <f t="shared" si="3"/>
        <v>6</v>
      </c>
      <c r="R30" s="5">
        <f t="shared" si="3"/>
        <v>5</v>
      </c>
      <c r="S30" s="14"/>
    </row>
    <row r="31" spans="1:19" ht="16.5" customHeight="1" thickBot="1">
      <c r="A31" s="16" t="s">
        <v>44</v>
      </c>
      <c r="B31" s="17"/>
      <c r="C31" s="5">
        <f>SUMIF(C5:C26,2)/2</f>
        <v>0</v>
      </c>
      <c r="D31" s="5">
        <f t="shared" ref="D31:R31" si="4">SUMIF(D5:D26,2)/2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1</v>
      </c>
      <c r="K31" s="5">
        <f t="shared" si="4"/>
        <v>0</v>
      </c>
      <c r="L31" s="5">
        <f t="shared" si="4"/>
        <v>1</v>
      </c>
      <c r="M31" s="5">
        <f t="shared" si="4"/>
        <v>0</v>
      </c>
      <c r="N31" s="5">
        <f t="shared" si="4"/>
        <v>0</v>
      </c>
      <c r="O31" s="5">
        <f t="shared" si="4"/>
        <v>1</v>
      </c>
      <c r="P31" s="5">
        <f t="shared" si="4"/>
        <v>0</v>
      </c>
      <c r="Q31" s="5">
        <f t="shared" si="4"/>
        <v>0</v>
      </c>
      <c r="R31" s="5">
        <f t="shared" si="4"/>
        <v>0</v>
      </c>
      <c r="S31" s="14"/>
    </row>
    <row r="32" spans="1:19" ht="16.5" thickBot="1">
      <c r="A32" s="16" t="s">
        <v>45</v>
      </c>
      <c r="B32" s="1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8"/>
      <c r="S32" s="14"/>
    </row>
    <row r="33" spans="1:19" ht="16.5" customHeight="1" thickBot="1">
      <c r="A33" s="16" t="s">
        <v>32</v>
      </c>
      <c r="B33" s="1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8"/>
      <c r="S33" s="14"/>
    </row>
    <row r="34" spans="1:19" ht="25.5" customHeight="1" thickBot="1">
      <c r="A34" s="16" t="s">
        <v>46</v>
      </c>
      <c r="B34" s="1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8"/>
      <c r="S34" s="11"/>
    </row>
    <row r="35" spans="1:19" ht="16.5" customHeight="1" thickBot="1">
      <c r="A35" s="16" t="s">
        <v>47</v>
      </c>
      <c r="B35" s="1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8"/>
      <c r="S35" s="11"/>
    </row>
    <row r="36" spans="1:19" ht="16.5" customHeight="1" thickBot="1">
      <c r="A36" s="16" t="s">
        <v>48</v>
      </c>
      <c r="B36" s="17"/>
      <c r="C36" s="13">
        <f>(100/Лист1!$D$5)*(C28+C29)</f>
        <v>40.909090909090914</v>
      </c>
      <c r="D36" s="13">
        <f>(100/Лист1!$D$5)*(D28+D29)</f>
        <v>50.000000000000007</v>
      </c>
      <c r="E36" s="13">
        <f>(100/Лист1!$D$5)*(E28+E29)</f>
        <v>31.81818181818182</v>
      </c>
      <c r="F36" s="13">
        <f>(100/Лист1!$D$5)*(F28+F29)</f>
        <v>45.45454545454546</v>
      </c>
      <c r="G36" s="13">
        <f>(100/Лист1!$D$5)*(G28+G29)</f>
        <v>63.63636363636364</v>
      </c>
      <c r="H36" s="13">
        <f>(100/Лист1!$D$5)*(H28+H29)</f>
        <v>72.727272727272734</v>
      </c>
      <c r="I36" s="13">
        <f>(100/Лист1!$D$5)*(I28+I29)</f>
        <v>72.727272727272734</v>
      </c>
      <c r="J36" s="13">
        <f>(100/Лист1!$D$5)*(J28+J29)</f>
        <v>59.090909090909093</v>
      </c>
      <c r="K36" s="13">
        <f>(100/Лист1!$D$5)*(K28+K29)</f>
        <v>54.545454545454547</v>
      </c>
      <c r="L36" s="13">
        <f>(100/Лист1!$D$5)*(L28+L29)</f>
        <v>45.45454545454546</v>
      </c>
      <c r="M36" s="13">
        <f>(100/Лист1!$D$5)*(M28+M29)</f>
        <v>59.090909090909093</v>
      </c>
      <c r="N36" s="13">
        <f>(100/Лист1!$D$5)*(N28+N29)</f>
        <v>90.909090909090921</v>
      </c>
      <c r="O36" s="13">
        <f>(100/Лист1!$D$5)*(O28+O29)</f>
        <v>59.090909090909093</v>
      </c>
      <c r="P36" s="13">
        <f>(100/Лист1!$D$5)*(P28+P29)</f>
        <v>72.727272727272734</v>
      </c>
      <c r="Q36" s="13">
        <f>(100/Лист1!$D$5)*(Q28+Q29)</f>
        <v>72.727272727272734</v>
      </c>
      <c r="R36" s="13">
        <f>(100/Лист1!$D$5)*(R28+R29)</f>
        <v>77.27272727272728</v>
      </c>
      <c r="S36" s="11"/>
    </row>
    <row r="37" spans="1:19" ht="16.5" customHeight="1" thickBot="1">
      <c r="A37" s="16" t="s">
        <v>49</v>
      </c>
      <c r="B37" s="17"/>
      <c r="C37" s="13">
        <f>(100/Лист1!$D$5)*(SUM(C28:C30))</f>
        <v>100.00000000000001</v>
      </c>
      <c r="D37" s="13">
        <f>(100/Лист1!$D$5)*(SUM(D28:D30))</f>
        <v>100.00000000000001</v>
      </c>
      <c r="E37" s="13">
        <f>(100/Лист1!$D$5)*(SUM(E28:E30))</f>
        <v>100.00000000000001</v>
      </c>
      <c r="F37" s="13">
        <f>(100/Лист1!$D$5)*(SUM(F28:F30))</f>
        <v>100.00000000000001</v>
      </c>
      <c r="G37" s="13">
        <f>(100/Лист1!$D$5)*(SUM(G28:G30))</f>
        <v>100.00000000000001</v>
      </c>
      <c r="H37" s="13">
        <f>(100/Лист1!$D$5)*(SUM(H28:H30))</f>
        <v>100.00000000000001</v>
      </c>
      <c r="I37" s="13">
        <f>(100/Лист1!$D$5)*(SUM(I28:I30))</f>
        <v>100.00000000000001</v>
      </c>
      <c r="J37" s="13">
        <f>(100/Лист1!$D$5)*(SUM(J28:J30))</f>
        <v>95.454545454545467</v>
      </c>
      <c r="K37" s="13">
        <f>(100/Лист1!$D$5)*(SUM(K28:K30))</f>
        <v>100.00000000000001</v>
      </c>
      <c r="L37" s="13">
        <f>(100/Лист1!$D$5)*(SUM(L28:L30))</f>
        <v>95.454545454545467</v>
      </c>
      <c r="M37" s="13">
        <f>(100/Лист1!$D$5)*(SUM(M28:M30))</f>
        <v>100.00000000000001</v>
      </c>
      <c r="N37" s="13">
        <f>(100/Лист1!$D$5)*(SUM(N28:N30))</f>
        <v>100.00000000000001</v>
      </c>
      <c r="O37" s="13">
        <f>(100/Лист1!$D$5)*(SUM(O28:O30))</f>
        <v>95.454545454545467</v>
      </c>
      <c r="P37" s="13">
        <f>(100/Лист1!$D$5)*(SUM(P28:P30))</f>
        <v>100.00000000000001</v>
      </c>
      <c r="Q37" s="13">
        <f>(100/Лист1!$D$5)*(SUM(Q28:Q30))</f>
        <v>100.00000000000001</v>
      </c>
      <c r="R37" s="13">
        <f>(100/Лист1!$D$5)*(SUM(R28:R30))</f>
        <v>100.00000000000001</v>
      </c>
      <c r="S37" s="11"/>
    </row>
    <row r="38" spans="1:19" ht="16.5" thickBot="1">
      <c r="A38" s="16" t="s">
        <v>50</v>
      </c>
      <c r="B38" s="17"/>
      <c r="C38" s="13">
        <f>((C28*1+C29*0.64+C30*0.36)/SUM(C28:C30))*100</f>
        <v>50.727272727272734</v>
      </c>
      <c r="D38" s="13">
        <f t="shared" ref="D38:R38" si="5">((D28*1+D29*0.64+D30*0.36)/SUM(D28:D30))*100</f>
        <v>59.818181818181813</v>
      </c>
      <c r="E38" s="13">
        <f t="shared" si="5"/>
        <v>49.81818181818182</v>
      </c>
      <c r="F38" s="13">
        <f t="shared" si="5"/>
        <v>52</v>
      </c>
      <c r="G38" s="13">
        <f t="shared" si="5"/>
        <v>58.72727272727272</v>
      </c>
      <c r="H38" s="13">
        <f t="shared" si="5"/>
        <v>71.090909090909093</v>
      </c>
      <c r="I38" s="13">
        <f t="shared" si="5"/>
        <v>74.36363636363636</v>
      </c>
      <c r="J38" s="13">
        <f t="shared" si="5"/>
        <v>55.047619047619044</v>
      </c>
      <c r="K38" s="13">
        <f t="shared" si="5"/>
        <v>64.363636363636374</v>
      </c>
      <c r="L38" s="13">
        <f t="shared" si="5"/>
        <v>56.19047619047619</v>
      </c>
      <c r="M38" s="13">
        <f t="shared" si="5"/>
        <v>57.45454545454546</v>
      </c>
      <c r="N38" s="13">
        <f t="shared" si="5"/>
        <v>85.999999999999986</v>
      </c>
      <c r="O38" s="13">
        <f t="shared" si="5"/>
        <v>61.904761904761905</v>
      </c>
      <c r="P38" s="13">
        <f t="shared" si="5"/>
        <v>67.818181818181827</v>
      </c>
      <c r="Q38" s="13">
        <f t="shared" si="5"/>
        <v>69.454545454545453</v>
      </c>
      <c r="R38" s="13">
        <f t="shared" si="5"/>
        <v>62.545454545454547</v>
      </c>
      <c r="S38" s="12"/>
    </row>
    <row r="41" spans="1:19" ht="15.75">
      <c r="B41" s="2" t="s">
        <v>52</v>
      </c>
    </row>
  </sheetData>
  <mergeCells count="14">
    <mergeCell ref="A38:B38"/>
    <mergeCell ref="A3:A4"/>
    <mergeCell ref="B3:B4"/>
    <mergeCell ref="C3:S3"/>
    <mergeCell ref="A28:B28"/>
    <mergeCell ref="A29:B29"/>
    <mergeCell ref="A30:B30"/>
    <mergeCell ref="A31:B31"/>
    <mergeCell ref="A36:B36"/>
    <mergeCell ref="A37:B37"/>
    <mergeCell ref="A32:B32"/>
    <mergeCell ref="A33:B33"/>
    <mergeCell ref="A34:B34"/>
    <mergeCell ref="A35:B35"/>
  </mergeCells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workbookViewId="0">
      <selection activeCell="I2" sqref="I2"/>
    </sheetView>
  </sheetViews>
  <sheetFormatPr defaultRowHeight="12.75"/>
  <cols>
    <col min="1" max="1" width="4.7109375" customWidth="1"/>
    <col min="2" max="2" width="17.140625" customWidth="1"/>
    <col min="3" max="4" width="4" customWidth="1"/>
    <col min="5" max="5" width="4.85546875" customWidth="1"/>
    <col min="6" max="6" width="3.7109375" customWidth="1"/>
    <col min="7" max="7" width="5.140625" customWidth="1"/>
    <col min="8" max="8" width="5" customWidth="1"/>
    <col min="9" max="9" width="4.42578125" customWidth="1"/>
    <col min="10" max="10" width="4.140625" customWidth="1"/>
    <col min="11" max="11" width="4.28515625" customWidth="1"/>
    <col min="12" max="12" width="4.140625" customWidth="1"/>
    <col min="13" max="13" width="3.85546875" customWidth="1"/>
    <col min="14" max="14" width="4.5703125" customWidth="1"/>
    <col min="15" max="15" width="5.28515625" customWidth="1"/>
    <col min="16" max="16" width="6.140625" customWidth="1"/>
    <col min="17" max="17" width="5.85546875" customWidth="1"/>
    <col min="18" max="18" width="6" customWidth="1"/>
    <col min="19" max="19" width="5.5703125" customWidth="1"/>
  </cols>
  <sheetData>
    <row r="1" spans="1:19" ht="15.75">
      <c r="B1" s="33" t="s">
        <v>78</v>
      </c>
      <c r="C1" s="2"/>
      <c r="D1" s="2"/>
      <c r="E1" s="41">
        <f>'1 четв'!E1</f>
        <v>9</v>
      </c>
      <c r="F1" s="2" t="s">
        <v>85</v>
      </c>
      <c r="G1" s="2"/>
      <c r="H1" s="35"/>
      <c r="I1" s="41" t="str">
        <f>'1 четв'!L1</f>
        <v xml:space="preserve">2013-2014 </v>
      </c>
      <c r="J1" s="42"/>
      <c r="K1" s="2" t="s">
        <v>86</v>
      </c>
      <c r="L1" s="2"/>
      <c r="P1" s="2"/>
      <c r="Q1" s="2"/>
    </row>
    <row r="2" spans="1:19" ht="13.5" thickBot="1"/>
    <row r="3" spans="1:19" ht="13.5" customHeight="1" thickBot="1">
      <c r="A3" s="18" t="s">
        <v>0</v>
      </c>
      <c r="B3" s="18" t="s">
        <v>1</v>
      </c>
      <c r="C3" s="20" t="s">
        <v>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1:19" ht="78" customHeight="1" thickBot="1">
      <c r="A4" s="19"/>
      <c r="B4" s="19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54</v>
      </c>
      <c r="P4" s="1" t="s">
        <v>15</v>
      </c>
      <c r="Q4" s="1" t="s">
        <v>16</v>
      </c>
      <c r="R4" s="7" t="s">
        <v>17</v>
      </c>
      <c r="S4" s="9" t="s">
        <v>51</v>
      </c>
    </row>
    <row r="5" spans="1:19" ht="16.5" thickBot="1">
      <c r="A5" s="3">
        <v>1</v>
      </c>
      <c r="B5" s="4" t="str">
        <f>'4 четв'!B5</f>
        <v>Аксёнова Е.И.</v>
      </c>
      <c r="C5" s="5">
        <v>3</v>
      </c>
      <c r="D5" s="5">
        <v>3</v>
      </c>
      <c r="E5" s="5">
        <v>3</v>
      </c>
      <c r="F5" s="15">
        <v>3</v>
      </c>
      <c r="G5" s="5">
        <v>3</v>
      </c>
      <c r="H5" s="5">
        <v>3</v>
      </c>
      <c r="I5" s="5">
        <v>3</v>
      </c>
      <c r="J5" s="5">
        <v>3</v>
      </c>
      <c r="K5" s="5">
        <v>3</v>
      </c>
      <c r="L5" s="5">
        <v>3</v>
      </c>
      <c r="M5" s="5">
        <v>3</v>
      </c>
      <c r="N5" s="5">
        <v>3</v>
      </c>
      <c r="O5" s="5">
        <v>3</v>
      </c>
      <c r="P5" s="5">
        <v>3</v>
      </c>
      <c r="Q5" s="5">
        <v>3</v>
      </c>
      <c r="R5" s="5">
        <v>3</v>
      </c>
      <c r="S5" s="10">
        <f>SUM(C5:R5)/16</f>
        <v>3</v>
      </c>
    </row>
    <row r="6" spans="1:19" ht="16.5" thickBot="1">
      <c r="A6" s="3">
        <v>2</v>
      </c>
      <c r="B6" s="4" t="str">
        <f>'4 четв'!B6</f>
        <v>Бережнова А.А.</v>
      </c>
      <c r="C6" s="5">
        <v>4</v>
      </c>
      <c r="D6" s="5">
        <v>3</v>
      </c>
      <c r="E6" s="5">
        <v>3</v>
      </c>
      <c r="F6" s="5">
        <v>3</v>
      </c>
      <c r="G6" s="5">
        <v>3</v>
      </c>
      <c r="H6" s="5">
        <v>4</v>
      </c>
      <c r="I6" s="5">
        <v>4</v>
      </c>
      <c r="J6" s="5">
        <v>3</v>
      </c>
      <c r="K6" s="5">
        <v>3</v>
      </c>
      <c r="L6" s="5">
        <v>3</v>
      </c>
      <c r="M6" s="5">
        <v>3</v>
      </c>
      <c r="N6" s="5">
        <v>3</v>
      </c>
      <c r="O6" s="5">
        <v>4</v>
      </c>
      <c r="P6" s="5">
        <v>4</v>
      </c>
      <c r="Q6" s="5">
        <v>4</v>
      </c>
      <c r="R6" s="8">
        <v>4</v>
      </c>
      <c r="S6" s="10">
        <f>SUM(C6:R6)/16</f>
        <v>3.4375</v>
      </c>
    </row>
    <row r="7" spans="1:19" ht="16.5" thickBot="1">
      <c r="A7" s="3">
        <v>3</v>
      </c>
      <c r="B7" s="4" t="str">
        <f>'4 четв'!B7</f>
        <v>Васильев О.А.</v>
      </c>
      <c r="C7" s="5">
        <v>4</v>
      </c>
      <c r="D7" s="5">
        <v>5</v>
      </c>
      <c r="E7" s="5">
        <v>4</v>
      </c>
      <c r="F7" s="5">
        <v>4</v>
      </c>
      <c r="G7" s="5">
        <v>5</v>
      </c>
      <c r="H7" s="5">
        <v>5</v>
      </c>
      <c r="I7" s="5">
        <v>5</v>
      </c>
      <c r="J7" s="5">
        <v>4</v>
      </c>
      <c r="K7" s="5">
        <v>5</v>
      </c>
      <c r="L7" s="5">
        <v>5</v>
      </c>
      <c r="M7" s="5">
        <v>5</v>
      </c>
      <c r="N7" s="5">
        <v>5</v>
      </c>
      <c r="O7" s="5">
        <v>4</v>
      </c>
      <c r="P7" s="5">
        <v>5</v>
      </c>
      <c r="Q7" s="5">
        <v>5</v>
      </c>
      <c r="R7" s="8">
        <v>4</v>
      </c>
      <c r="S7" s="10">
        <f t="shared" ref="S7:S26" si="0">SUM(C7:R7)/16</f>
        <v>4.625</v>
      </c>
    </row>
    <row r="8" spans="1:19" ht="16.5" thickBot="1">
      <c r="A8" s="3">
        <v>4</v>
      </c>
      <c r="B8" s="4" t="str">
        <f>'4 четв'!B8</f>
        <v>Вердеш М.С.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5</v>
      </c>
      <c r="I8" s="5">
        <v>5</v>
      </c>
      <c r="J8" s="5">
        <v>4</v>
      </c>
      <c r="K8" s="5">
        <v>3</v>
      </c>
      <c r="L8" s="5">
        <v>4</v>
      </c>
      <c r="M8" s="5">
        <v>4</v>
      </c>
      <c r="N8" s="5">
        <v>4</v>
      </c>
      <c r="O8" s="5">
        <v>5</v>
      </c>
      <c r="P8" s="5">
        <v>3</v>
      </c>
      <c r="Q8" s="5">
        <v>3</v>
      </c>
      <c r="R8" s="8">
        <v>4</v>
      </c>
      <c r="S8" s="10">
        <f t="shared" si="0"/>
        <v>4</v>
      </c>
    </row>
    <row r="9" spans="1:19" ht="16.5" thickBot="1">
      <c r="A9" s="3">
        <v>5</v>
      </c>
      <c r="B9" s="4" t="str">
        <f>'4 четв'!B9</f>
        <v>Гаджиева А.А.</v>
      </c>
      <c r="C9" s="5">
        <v>3</v>
      </c>
      <c r="D9" s="5">
        <v>4</v>
      </c>
      <c r="E9" s="5">
        <v>3</v>
      </c>
      <c r="F9" s="5">
        <v>3</v>
      </c>
      <c r="G9" s="5">
        <v>3</v>
      </c>
      <c r="H9" s="5">
        <v>3</v>
      </c>
      <c r="I9" s="5">
        <v>5</v>
      </c>
      <c r="J9" s="5">
        <v>4</v>
      </c>
      <c r="K9" s="5">
        <v>4</v>
      </c>
      <c r="L9" s="5">
        <v>3</v>
      </c>
      <c r="M9" s="5">
        <v>3</v>
      </c>
      <c r="N9" s="5">
        <v>5</v>
      </c>
      <c r="O9" s="5">
        <v>3</v>
      </c>
      <c r="P9" s="5">
        <v>4</v>
      </c>
      <c r="Q9" s="5">
        <v>4</v>
      </c>
      <c r="R9" s="8">
        <v>4</v>
      </c>
      <c r="S9" s="10">
        <f t="shared" si="0"/>
        <v>3.625</v>
      </c>
    </row>
    <row r="10" spans="1:19" ht="16.5" thickBot="1">
      <c r="A10" s="3">
        <v>6</v>
      </c>
      <c r="B10" s="4" t="str">
        <f>'4 четв'!B10</f>
        <v>Жмурин А.В.</v>
      </c>
      <c r="C10" s="5">
        <v>3</v>
      </c>
      <c r="D10" s="5">
        <v>4</v>
      </c>
      <c r="E10" s="5">
        <v>3</v>
      </c>
      <c r="F10" s="5">
        <v>3</v>
      </c>
      <c r="G10" s="5">
        <v>3</v>
      </c>
      <c r="H10" s="5">
        <v>4</v>
      </c>
      <c r="I10" s="5">
        <v>3</v>
      </c>
      <c r="J10" s="5">
        <v>4</v>
      </c>
      <c r="K10" s="5">
        <v>3</v>
      </c>
      <c r="L10" s="5">
        <v>3</v>
      </c>
      <c r="M10" s="5">
        <v>4</v>
      </c>
      <c r="N10" s="5">
        <v>4</v>
      </c>
      <c r="O10" s="5">
        <v>4</v>
      </c>
      <c r="P10" s="5">
        <v>4</v>
      </c>
      <c r="Q10" s="5">
        <v>4</v>
      </c>
      <c r="R10" s="8">
        <v>3</v>
      </c>
      <c r="S10" s="10">
        <f t="shared" si="0"/>
        <v>3.5</v>
      </c>
    </row>
    <row r="11" spans="1:19" ht="16.5" thickBot="1">
      <c r="A11" s="3">
        <v>7</v>
      </c>
      <c r="B11" s="4" t="str">
        <f>'4 четв'!B11</f>
        <v>Колесников Н.Е.</v>
      </c>
      <c r="C11" s="5">
        <v>4</v>
      </c>
      <c r="D11" s="5">
        <v>5</v>
      </c>
      <c r="E11" s="5">
        <v>4</v>
      </c>
      <c r="F11" s="5">
        <v>4</v>
      </c>
      <c r="G11" s="5">
        <v>4</v>
      </c>
      <c r="H11" s="5">
        <v>4</v>
      </c>
      <c r="I11" s="5">
        <v>5</v>
      </c>
      <c r="J11" s="5">
        <v>4</v>
      </c>
      <c r="K11" s="5">
        <v>5</v>
      </c>
      <c r="L11" s="5">
        <v>5</v>
      </c>
      <c r="M11" s="5">
        <v>4</v>
      </c>
      <c r="N11" s="5">
        <v>5</v>
      </c>
      <c r="O11" s="5">
        <v>3</v>
      </c>
      <c r="P11" s="5">
        <v>5</v>
      </c>
      <c r="Q11" s="5">
        <v>5</v>
      </c>
      <c r="R11" s="8">
        <v>4</v>
      </c>
      <c r="S11" s="10">
        <f t="shared" si="0"/>
        <v>4.375</v>
      </c>
    </row>
    <row r="12" spans="1:19" ht="16.5" thickBot="1">
      <c r="A12" s="3">
        <v>8</v>
      </c>
      <c r="B12" s="4" t="str">
        <f>'4 четв'!B12</f>
        <v>Кущева Н.Е.</v>
      </c>
      <c r="C12" s="5">
        <v>5</v>
      </c>
      <c r="D12" s="5">
        <v>5</v>
      </c>
      <c r="E12" s="5">
        <v>3</v>
      </c>
      <c r="F12" s="5">
        <v>4</v>
      </c>
      <c r="G12" s="5">
        <v>4</v>
      </c>
      <c r="H12" s="5">
        <v>5</v>
      </c>
      <c r="I12" s="5">
        <v>5</v>
      </c>
      <c r="J12" s="5">
        <v>4</v>
      </c>
      <c r="K12" s="5">
        <v>5</v>
      </c>
      <c r="L12" s="5">
        <v>4</v>
      </c>
      <c r="M12" s="5">
        <v>4</v>
      </c>
      <c r="N12" s="5">
        <v>4</v>
      </c>
      <c r="O12" s="5">
        <v>5</v>
      </c>
      <c r="P12" s="5">
        <v>5</v>
      </c>
      <c r="Q12" s="5">
        <v>5</v>
      </c>
      <c r="R12" s="8">
        <v>4</v>
      </c>
      <c r="S12" s="10">
        <f t="shared" si="0"/>
        <v>4.4375</v>
      </c>
    </row>
    <row r="13" spans="1:19" ht="16.5" thickBot="1">
      <c r="A13" s="3">
        <v>9</v>
      </c>
      <c r="B13" s="4" t="str">
        <f>'4 четв'!B13</f>
        <v>Махина Е.В.</v>
      </c>
      <c r="C13" s="5">
        <v>3</v>
      </c>
      <c r="D13" s="5">
        <v>3</v>
      </c>
      <c r="E13" s="5">
        <v>3</v>
      </c>
      <c r="F13" s="5">
        <v>3</v>
      </c>
      <c r="G13" s="5">
        <v>4</v>
      </c>
      <c r="H13" s="5">
        <v>5</v>
      </c>
      <c r="I13" s="5">
        <v>4</v>
      </c>
      <c r="J13" s="5">
        <v>3</v>
      </c>
      <c r="K13" s="5">
        <v>3</v>
      </c>
      <c r="L13" s="5">
        <v>3</v>
      </c>
      <c r="M13" s="5">
        <v>3</v>
      </c>
      <c r="N13" s="5">
        <v>5</v>
      </c>
      <c r="O13" s="5">
        <v>5</v>
      </c>
      <c r="P13" s="5">
        <v>4</v>
      </c>
      <c r="Q13" s="5">
        <v>4</v>
      </c>
      <c r="R13" s="8">
        <v>4</v>
      </c>
      <c r="S13" s="10">
        <f t="shared" si="0"/>
        <v>3.6875</v>
      </c>
    </row>
    <row r="14" spans="1:19" ht="16.5" thickBot="1">
      <c r="A14" s="3">
        <v>10</v>
      </c>
      <c r="B14" s="4" t="str">
        <f>'4 четв'!B14</f>
        <v>Наумов А.С.</v>
      </c>
      <c r="C14" s="5">
        <v>3</v>
      </c>
      <c r="D14" s="5">
        <v>3</v>
      </c>
      <c r="E14" s="5">
        <v>3</v>
      </c>
      <c r="F14" s="5">
        <v>3</v>
      </c>
      <c r="G14" s="5">
        <v>3</v>
      </c>
      <c r="H14" s="5">
        <v>3</v>
      </c>
      <c r="I14" s="5">
        <v>3</v>
      </c>
      <c r="J14" s="5">
        <v>3</v>
      </c>
      <c r="K14" s="5">
        <v>3</v>
      </c>
      <c r="L14" s="5">
        <v>3</v>
      </c>
      <c r="M14" s="5">
        <v>3</v>
      </c>
      <c r="N14" s="5">
        <v>5</v>
      </c>
      <c r="O14" s="5">
        <v>3</v>
      </c>
      <c r="P14" s="5">
        <v>3</v>
      </c>
      <c r="Q14" s="5">
        <v>3</v>
      </c>
      <c r="R14" s="8">
        <v>4</v>
      </c>
      <c r="S14" s="10">
        <f t="shared" si="0"/>
        <v>3.1875</v>
      </c>
    </row>
    <row r="15" spans="1:19" ht="16.5" thickBot="1">
      <c r="A15" s="3">
        <v>11</v>
      </c>
      <c r="B15" s="4" t="str">
        <f>'4 четв'!B15</f>
        <v>Наумов С.С.</v>
      </c>
      <c r="C15" s="5">
        <v>3</v>
      </c>
      <c r="D15" s="5">
        <v>3</v>
      </c>
      <c r="E15" s="5">
        <v>3</v>
      </c>
      <c r="F15" s="5">
        <v>3</v>
      </c>
      <c r="G15" s="5">
        <v>3</v>
      </c>
      <c r="H15" s="5">
        <v>3</v>
      </c>
      <c r="I15" s="5">
        <v>3</v>
      </c>
      <c r="J15" s="5">
        <v>2</v>
      </c>
      <c r="K15" s="5">
        <v>3</v>
      </c>
      <c r="L15" s="5">
        <v>2</v>
      </c>
      <c r="M15" s="5">
        <v>3</v>
      </c>
      <c r="N15" s="5">
        <v>5</v>
      </c>
      <c r="O15" s="5">
        <v>2</v>
      </c>
      <c r="P15" s="5">
        <v>3</v>
      </c>
      <c r="Q15" s="5">
        <v>3</v>
      </c>
      <c r="R15" s="8">
        <v>4</v>
      </c>
      <c r="S15" s="10">
        <f t="shared" si="0"/>
        <v>3</v>
      </c>
    </row>
    <row r="16" spans="1:19" ht="16.5" thickBot="1">
      <c r="A16" s="3">
        <v>12</v>
      </c>
      <c r="B16" s="4" t="str">
        <f>'4 четв'!B16</f>
        <v>Садовникова А.В.</v>
      </c>
      <c r="C16" s="5">
        <v>5</v>
      </c>
      <c r="D16" s="5">
        <v>5</v>
      </c>
      <c r="E16" s="5">
        <v>5</v>
      </c>
      <c r="F16" s="5">
        <v>5</v>
      </c>
      <c r="G16" s="5">
        <v>5</v>
      </c>
      <c r="H16" s="5">
        <v>5</v>
      </c>
      <c r="I16" s="5">
        <v>5</v>
      </c>
      <c r="J16" s="5">
        <v>5</v>
      </c>
      <c r="K16" s="5">
        <v>5</v>
      </c>
      <c r="L16" s="5">
        <v>5</v>
      </c>
      <c r="M16" s="6">
        <v>4</v>
      </c>
      <c r="N16" s="6">
        <v>5</v>
      </c>
      <c r="O16" s="6">
        <v>5</v>
      </c>
      <c r="P16" s="6">
        <v>5</v>
      </c>
      <c r="Q16" s="6">
        <v>5</v>
      </c>
      <c r="R16" s="6">
        <v>5</v>
      </c>
      <c r="S16" s="10">
        <f t="shared" si="0"/>
        <v>4.9375</v>
      </c>
    </row>
    <row r="17" spans="1:19" ht="15" customHeight="1" thickBot="1">
      <c r="A17" s="3">
        <v>13</v>
      </c>
      <c r="B17" s="4" t="str">
        <f>'4 четв'!B17</f>
        <v>Столяржевский А.В.</v>
      </c>
      <c r="C17" s="5">
        <v>3</v>
      </c>
      <c r="D17" s="5">
        <v>3</v>
      </c>
      <c r="E17" s="5">
        <v>3</v>
      </c>
      <c r="F17" s="5">
        <v>3</v>
      </c>
      <c r="G17" s="5">
        <v>4</v>
      </c>
      <c r="H17" s="5">
        <v>4</v>
      </c>
      <c r="I17" s="5">
        <v>5</v>
      </c>
      <c r="J17" s="5">
        <v>3</v>
      </c>
      <c r="K17" s="5">
        <v>3</v>
      </c>
      <c r="L17" s="5">
        <v>3</v>
      </c>
      <c r="M17" s="5">
        <v>4</v>
      </c>
      <c r="N17" s="5">
        <v>4</v>
      </c>
      <c r="O17" s="5">
        <v>3</v>
      </c>
      <c r="P17" s="5">
        <v>4</v>
      </c>
      <c r="Q17" s="5">
        <v>4</v>
      </c>
      <c r="R17" s="5">
        <v>4</v>
      </c>
      <c r="S17" s="10">
        <f t="shared" si="0"/>
        <v>3.5625</v>
      </c>
    </row>
    <row r="18" spans="1:19" ht="16.5" thickBot="1">
      <c r="A18" s="3">
        <v>14</v>
      </c>
      <c r="B18" s="4" t="str">
        <f>'4 четв'!B18</f>
        <v>Сударкина Е.В.</v>
      </c>
      <c r="C18" s="5">
        <v>3</v>
      </c>
      <c r="D18" s="5">
        <v>3</v>
      </c>
      <c r="E18" s="5">
        <v>3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3</v>
      </c>
      <c r="L18" s="5">
        <v>3</v>
      </c>
      <c r="M18" s="5">
        <v>3</v>
      </c>
      <c r="N18" s="5">
        <v>5</v>
      </c>
      <c r="O18" s="5">
        <v>3</v>
      </c>
      <c r="P18" s="5">
        <v>4</v>
      </c>
      <c r="Q18" s="5">
        <v>3</v>
      </c>
      <c r="R18" s="5">
        <v>3</v>
      </c>
      <c r="S18" s="10">
        <f t="shared" si="0"/>
        <v>3.1875</v>
      </c>
    </row>
    <row r="19" spans="1:19" ht="16.5" thickBot="1">
      <c r="A19" s="3">
        <v>15</v>
      </c>
      <c r="B19" s="4" t="str">
        <f>'4 четв'!B19</f>
        <v>Терентьева Д.А.</v>
      </c>
      <c r="C19" s="5">
        <v>4</v>
      </c>
      <c r="D19" s="5">
        <v>5</v>
      </c>
      <c r="E19" s="5">
        <v>5</v>
      </c>
      <c r="F19" s="5">
        <v>5</v>
      </c>
      <c r="G19" s="5">
        <v>5</v>
      </c>
      <c r="H19" s="5">
        <v>5</v>
      </c>
      <c r="I19" s="5">
        <v>5</v>
      </c>
      <c r="J19" s="5">
        <v>4</v>
      </c>
      <c r="K19" s="5">
        <v>5</v>
      </c>
      <c r="L19" s="5">
        <v>5</v>
      </c>
      <c r="M19" s="5">
        <v>4</v>
      </c>
      <c r="N19" s="5">
        <v>5</v>
      </c>
      <c r="O19" s="5">
        <v>4</v>
      </c>
      <c r="P19" s="5">
        <v>5</v>
      </c>
      <c r="Q19" s="5">
        <v>5</v>
      </c>
      <c r="R19" s="5">
        <v>5</v>
      </c>
      <c r="S19" s="10">
        <f t="shared" si="0"/>
        <v>4.75</v>
      </c>
    </row>
    <row r="20" spans="1:19" ht="16.5" thickBot="1">
      <c r="A20" s="3">
        <v>16</v>
      </c>
      <c r="B20" s="4" t="str">
        <f>'4 четв'!B20</f>
        <v>Турчёнков А.В.</v>
      </c>
      <c r="C20" s="5">
        <v>3</v>
      </c>
      <c r="D20" s="5">
        <v>3</v>
      </c>
      <c r="E20" s="5">
        <v>3</v>
      </c>
      <c r="F20" s="5">
        <v>3</v>
      </c>
      <c r="G20" s="5">
        <v>3</v>
      </c>
      <c r="H20" s="5">
        <v>3</v>
      </c>
      <c r="I20" s="5">
        <v>3</v>
      </c>
      <c r="J20" s="5">
        <v>3</v>
      </c>
      <c r="K20" s="5">
        <v>3</v>
      </c>
      <c r="L20" s="5">
        <v>3</v>
      </c>
      <c r="M20" s="5">
        <v>3</v>
      </c>
      <c r="N20" s="5">
        <v>4</v>
      </c>
      <c r="O20" s="5">
        <v>3</v>
      </c>
      <c r="P20" s="5">
        <v>3</v>
      </c>
      <c r="Q20" s="5">
        <v>3</v>
      </c>
      <c r="R20" s="5">
        <v>3</v>
      </c>
      <c r="S20" s="10">
        <f>SUM(C20:R20)/16</f>
        <v>3.0625</v>
      </c>
    </row>
    <row r="21" spans="1:19" ht="16.5" thickBot="1">
      <c r="A21" s="3">
        <v>17</v>
      </c>
      <c r="B21" s="4" t="str">
        <f>'4 четв'!B21</f>
        <v>Улитина В.В.</v>
      </c>
      <c r="C21" s="5">
        <v>4</v>
      </c>
      <c r="D21" s="5">
        <v>5</v>
      </c>
      <c r="E21" s="5">
        <v>3</v>
      </c>
      <c r="F21" s="5">
        <v>4</v>
      </c>
      <c r="G21" s="5">
        <v>4</v>
      </c>
      <c r="H21" s="5">
        <v>5</v>
      </c>
      <c r="I21" s="5">
        <v>5</v>
      </c>
      <c r="J21" s="5">
        <v>4</v>
      </c>
      <c r="K21" s="5">
        <v>5</v>
      </c>
      <c r="L21" s="5">
        <v>4</v>
      </c>
      <c r="M21" s="5">
        <v>4</v>
      </c>
      <c r="N21" s="5">
        <v>5</v>
      </c>
      <c r="O21" s="5">
        <v>5</v>
      </c>
      <c r="P21" s="5">
        <v>5</v>
      </c>
      <c r="Q21" s="5">
        <v>5</v>
      </c>
      <c r="R21" s="8">
        <v>4</v>
      </c>
      <c r="S21" s="10">
        <f t="shared" si="0"/>
        <v>4.4375</v>
      </c>
    </row>
    <row r="22" spans="1:19" ht="16.5" thickBot="1">
      <c r="A22" s="3">
        <v>18</v>
      </c>
      <c r="B22" s="4" t="str">
        <f>'4 четв'!B22</f>
        <v>Федотов Д.И.</v>
      </c>
      <c r="C22" s="5">
        <v>3</v>
      </c>
      <c r="D22" s="5">
        <v>4</v>
      </c>
      <c r="E22" s="5">
        <v>4</v>
      </c>
      <c r="F22" s="5">
        <v>4</v>
      </c>
      <c r="G22" s="5">
        <v>4</v>
      </c>
      <c r="H22" s="5">
        <v>5</v>
      </c>
      <c r="I22" s="5">
        <v>5</v>
      </c>
      <c r="J22" s="5">
        <v>4</v>
      </c>
      <c r="K22" s="5">
        <v>5</v>
      </c>
      <c r="L22" s="5">
        <v>4</v>
      </c>
      <c r="M22" s="5">
        <v>5</v>
      </c>
      <c r="N22" s="5">
        <v>5</v>
      </c>
      <c r="O22" s="5">
        <v>4</v>
      </c>
      <c r="P22" s="5">
        <v>5</v>
      </c>
      <c r="Q22" s="5">
        <v>5</v>
      </c>
      <c r="R22" s="8">
        <v>4</v>
      </c>
      <c r="S22" s="10">
        <f t="shared" si="0"/>
        <v>4.375</v>
      </c>
    </row>
    <row r="23" spans="1:19" ht="16.5" thickBot="1">
      <c r="A23" s="3">
        <v>19</v>
      </c>
      <c r="B23" s="4" t="str">
        <f>'4 четв'!B23</f>
        <v>Хлиманенко Р.Е.</v>
      </c>
      <c r="C23" s="5">
        <v>4</v>
      </c>
      <c r="D23" s="5">
        <v>4</v>
      </c>
      <c r="E23" s="5">
        <v>5</v>
      </c>
      <c r="F23" s="5">
        <v>4</v>
      </c>
      <c r="G23" s="5">
        <v>4</v>
      </c>
      <c r="H23" s="5">
        <v>5</v>
      </c>
      <c r="I23" s="5">
        <v>5</v>
      </c>
      <c r="J23" s="5">
        <v>4</v>
      </c>
      <c r="K23" s="5">
        <v>5</v>
      </c>
      <c r="L23" s="5">
        <v>4</v>
      </c>
      <c r="M23" s="5">
        <v>5</v>
      </c>
      <c r="N23" s="5">
        <v>5</v>
      </c>
      <c r="O23" s="5">
        <v>4</v>
      </c>
      <c r="P23" s="5">
        <v>4</v>
      </c>
      <c r="Q23" s="5">
        <v>5</v>
      </c>
      <c r="R23" s="8">
        <v>5</v>
      </c>
      <c r="S23" s="10">
        <f t="shared" si="0"/>
        <v>4.5</v>
      </c>
    </row>
    <row r="24" spans="1:19" ht="16.5" thickBot="1">
      <c r="A24" s="3">
        <v>20</v>
      </c>
      <c r="B24" s="4" t="str">
        <f>'4 четв'!B24</f>
        <v>Чуксин А.А.</v>
      </c>
      <c r="C24" s="5">
        <v>3</v>
      </c>
      <c r="D24" s="5">
        <v>3</v>
      </c>
      <c r="E24" s="5">
        <v>3</v>
      </c>
      <c r="F24" s="5">
        <v>4</v>
      </c>
      <c r="G24" s="5">
        <v>4</v>
      </c>
      <c r="H24" s="5">
        <v>4</v>
      </c>
      <c r="I24" s="5">
        <v>4</v>
      </c>
      <c r="J24" s="5">
        <v>4</v>
      </c>
      <c r="K24" s="5">
        <v>4</v>
      </c>
      <c r="L24" s="5">
        <v>4</v>
      </c>
      <c r="M24" s="5">
        <v>4</v>
      </c>
      <c r="N24" s="5">
        <v>5</v>
      </c>
      <c r="O24" s="5">
        <v>4</v>
      </c>
      <c r="P24" s="5">
        <v>4</v>
      </c>
      <c r="Q24" s="5">
        <v>4</v>
      </c>
      <c r="R24" s="8">
        <v>4</v>
      </c>
      <c r="S24" s="10">
        <f t="shared" si="0"/>
        <v>3.875</v>
      </c>
    </row>
    <row r="25" spans="1:19" ht="16.5" thickBot="1">
      <c r="A25" s="3">
        <v>21</v>
      </c>
      <c r="B25" s="4" t="str">
        <f>'4 четв'!B25</f>
        <v>Швед И.А.</v>
      </c>
      <c r="C25" s="5">
        <v>3</v>
      </c>
      <c r="D25" s="5">
        <v>3</v>
      </c>
      <c r="E25" s="5">
        <v>3</v>
      </c>
      <c r="F25" s="5">
        <v>3</v>
      </c>
      <c r="G25" s="5">
        <v>4</v>
      </c>
      <c r="H25" s="5">
        <v>4</v>
      </c>
      <c r="I25" s="5">
        <v>4</v>
      </c>
      <c r="J25" s="5">
        <v>4</v>
      </c>
      <c r="K25" s="5">
        <v>4</v>
      </c>
      <c r="L25" s="5">
        <v>3</v>
      </c>
      <c r="M25" s="5">
        <v>4</v>
      </c>
      <c r="N25" s="5">
        <v>5</v>
      </c>
      <c r="O25" s="5">
        <v>3</v>
      </c>
      <c r="P25" s="5">
        <v>3</v>
      </c>
      <c r="Q25" s="5">
        <v>4</v>
      </c>
      <c r="R25" s="8">
        <v>3</v>
      </c>
      <c r="S25" s="10">
        <f t="shared" si="0"/>
        <v>3.5625</v>
      </c>
    </row>
    <row r="26" spans="1:19" ht="16.5" thickBot="1">
      <c r="A26" s="3">
        <v>22</v>
      </c>
      <c r="B26" s="4" t="str">
        <f>'4 четв'!B26</f>
        <v>Шелемех А.А.</v>
      </c>
      <c r="C26" s="5">
        <v>3</v>
      </c>
      <c r="D26" s="5">
        <v>3</v>
      </c>
      <c r="E26" s="5">
        <v>3</v>
      </c>
      <c r="F26" s="5">
        <v>3</v>
      </c>
      <c r="G26" s="5">
        <v>4</v>
      </c>
      <c r="H26" s="5">
        <v>4</v>
      </c>
      <c r="I26" s="5">
        <v>4</v>
      </c>
      <c r="J26" s="5">
        <v>3</v>
      </c>
      <c r="K26" s="5">
        <v>4</v>
      </c>
      <c r="L26" s="5">
        <v>3</v>
      </c>
      <c r="M26" s="5">
        <v>3</v>
      </c>
      <c r="N26" s="5">
        <v>5</v>
      </c>
      <c r="O26" s="5">
        <v>4</v>
      </c>
      <c r="P26" s="5">
        <v>4</v>
      </c>
      <c r="Q26" s="5">
        <v>4</v>
      </c>
      <c r="R26" s="8">
        <v>4</v>
      </c>
      <c r="S26" s="10">
        <f t="shared" si="0"/>
        <v>3.625</v>
      </c>
    </row>
    <row r="27" spans="1:19" ht="16.5" customHeight="1" thickBot="1">
      <c r="A27" s="3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8"/>
      <c r="S27" s="10"/>
    </row>
    <row r="28" spans="1:19" ht="16.5" customHeight="1" thickBot="1">
      <c r="A28" s="16" t="s">
        <v>41</v>
      </c>
      <c r="B28" s="17"/>
      <c r="C28" s="5">
        <f>SUMIF(C5:C26,5)/5</f>
        <v>2</v>
      </c>
      <c r="D28" s="5">
        <f t="shared" ref="D28:R28" si="1">SUMIF(D5:D26,5)/5</f>
        <v>6</v>
      </c>
      <c r="E28" s="5">
        <f t="shared" si="1"/>
        <v>3</v>
      </c>
      <c r="F28" s="5">
        <f t="shared" si="1"/>
        <v>2</v>
      </c>
      <c r="G28" s="5">
        <f t="shared" si="1"/>
        <v>3</v>
      </c>
      <c r="H28" s="5">
        <f t="shared" si="1"/>
        <v>9</v>
      </c>
      <c r="I28" s="5">
        <f t="shared" si="1"/>
        <v>11</v>
      </c>
      <c r="J28" s="5">
        <f t="shared" si="1"/>
        <v>1</v>
      </c>
      <c r="K28" s="5">
        <f t="shared" si="1"/>
        <v>8</v>
      </c>
      <c r="L28" s="5">
        <f t="shared" si="1"/>
        <v>4</v>
      </c>
      <c r="M28" s="5">
        <f t="shared" si="1"/>
        <v>3</v>
      </c>
      <c r="N28" s="5">
        <f t="shared" si="1"/>
        <v>15</v>
      </c>
      <c r="O28" s="5">
        <f t="shared" si="1"/>
        <v>5</v>
      </c>
      <c r="P28" s="5">
        <f t="shared" si="1"/>
        <v>7</v>
      </c>
      <c r="Q28" s="5">
        <f t="shared" si="1"/>
        <v>8</v>
      </c>
      <c r="R28" s="5">
        <f t="shared" si="1"/>
        <v>3</v>
      </c>
      <c r="S28" s="14"/>
    </row>
    <row r="29" spans="1:19" ht="16.5" customHeight="1" thickBot="1">
      <c r="A29" s="16" t="s">
        <v>42</v>
      </c>
      <c r="B29" s="17"/>
      <c r="C29" s="5">
        <f>SUMIF(C5:C26,4)/4</f>
        <v>7</v>
      </c>
      <c r="D29" s="5">
        <f t="shared" ref="D29:R29" si="2">SUMIF(D5:D26,4)/4</f>
        <v>5</v>
      </c>
      <c r="E29" s="5">
        <f t="shared" si="2"/>
        <v>4</v>
      </c>
      <c r="F29" s="5">
        <f t="shared" si="2"/>
        <v>8</v>
      </c>
      <c r="G29" s="5">
        <f t="shared" si="2"/>
        <v>11</v>
      </c>
      <c r="H29" s="5">
        <f t="shared" si="2"/>
        <v>7</v>
      </c>
      <c r="I29" s="5">
        <f t="shared" si="2"/>
        <v>5</v>
      </c>
      <c r="J29" s="5">
        <f t="shared" si="2"/>
        <v>12</v>
      </c>
      <c r="K29" s="5">
        <f t="shared" si="2"/>
        <v>4</v>
      </c>
      <c r="L29" s="5">
        <f t="shared" si="2"/>
        <v>6</v>
      </c>
      <c r="M29" s="5">
        <f t="shared" si="2"/>
        <v>10</v>
      </c>
      <c r="N29" s="5">
        <f t="shared" si="2"/>
        <v>5</v>
      </c>
      <c r="O29" s="5">
        <f t="shared" si="2"/>
        <v>8</v>
      </c>
      <c r="P29" s="5">
        <f t="shared" si="2"/>
        <v>9</v>
      </c>
      <c r="Q29" s="5">
        <f t="shared" si="2"/>
        <v>8</v>
      </c>
      <c r="R29" s="5">
        <f t="shared" si="2"/>
        <v>14</v>
      </c>
      <c r="S29" s="14"/>
    </row>
    <row r="30" spans="1:19" ht="16.5" customHeight="1" thickBot="1">
      <c r="A30" s="16" t="s">
        <v>43</v>
      </c>
      <c r="B30" s="17"/>
      <c r="C30" s="5">
        <f>SUMIF(C5:C26,3)/3</f>
        <v>13</v>
      </c>
      <c r="D30" s="5">
        <f t="shared" ref="D30:R30" si="3">SUMIF(D5:D26,3)/3</f>
        <v>11</v>
      </c>
      <c r="E30" s="5">
        <f t="shared" si="3"/>
        <v>15</v>
      </c>
      <c r="F30" s="5">
        <f t="shared" si="3"/>
        <v>12</v>
      </c>
      <c r="G30" s="5">
        <f t="shared" si="3"/>
        <v>8</v>
      </c>
      <c r="H30" s="5">
        <f t="shared" si="3"/>
        <v>6</v>
      </c>
      <c r="I30" s="5">
        <f t="shared" si="3"/>
        <v>6</v>
      </c>
      <c r="J30" s="5">
        <f t="shared" si="3"/>
        <v>8</v>
      </c>
      <c r="K30" s="5">
        <f t="shared" si="3"/>
        <v>10</v>
      </c>
      <c r="L30" s="5">
        <f t="shared" si="3"/>
        <v>11</v>
      </c>
      <c r="M30" s="5">
        <f t="shared" si="3"/>
        <v>9</v>
      </c>
      <c r="N30" s="5">
        <f t="shared" si="3"/>
        <v>2</v>
      </c>
      <c r="O30" s="5">
        <f t="shared" si="3"/>
        <v>8</v>
      </c>
      <c r="P30" s="5">
        <f t="shared" si="3"/>
        <v>6</v>
      </c>
      <c r="Q30" s="5">
        <f t="shared" si="3"/>
        <v>6</v>
      </c>
      <c r="R30" s="5">
        <f t="shared" si="3"/>
        <v>5</v>
      </c>
      <c r="S30" s="14"/>
    </row>
    <row r="31" spans="1:19" ht="16.5" customHeight="1" thickBot="1">
      <c r="A31" s="16" t="s">
        <v>44</v>
      </c>
      <c r="B31" s="17"/>
      <c r="C31" s="5">
        <f>SUMIF(C5:C26,2)/2</f>
        <v>0</v>
      </c>
      <c r="D31" s="5">
        <f t="shared" ref="D31:R31" si="4">SUMIF(D5:D26,2)/2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1</v>
      </c>
      <c r="K31" s="5">
        <f t="shared" si="4"/>
        <v>0</v>
      </c>
      <c r="L31" s="5">
        <f t="shared" si="4"/>
        <v>1</v>
      </c>
      <c r="M31" s="5">
        <f t="shared" si="4"/>
        <v>0</v>
      </c>
      <c r="N31" s="5">
        <f t="shared" si="4"/>
        <v>0</v>
      </c>
      <c r="O31" s="5">
        <f t="shared" si="4"/>
        <v>1</v>
      </c>
      <c r="P31" s="5">
        <f t="shared" si="4"/>
        <v>0</v>
      </c>
      <c r="Q31" s="5">
        <f t="shared" si="4"/>
        <v>0</v>
      </c>
      <c r="R31" s="5">
        <f t="shared" si="4"/>
        <v>0</v>
      </c>
      <c r="S31" s="14"/>
    </row>
    <row r="32" spans="1:19" ht="16.5" thickBot="1">
      <c r="A32" s="16" t="s">
        <v>45</v>
      </c>
      <c r="B32" s="1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8"/>
      <c r="S32" s="14"/>
    </row>
    <row r="33" spans="1:19" ht="18.75" customHeight="1" thickBot="1">
      <c r="A33" s="16" t="s">
        <v>32</v>
      </c>
      <c r="B33" s="1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8"/>
      <c r="S33" s="14"/>
    </row>
    <row r="34" spans="1:19" ht="25.5" customHeight="1" thickBot="1">
      <c r="A34" s="16" t="s">
        <v>46</v>
      </c>
      <c r="B34" s="1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8"/>
      <c r="S34" s="11"/>
    </row>
    <row r="35" spans="1:19" ht="16.5" customHeight="1" thickBot="1">
      <c r="A35" s="16" t="s">
        <v>47</v>
      </c>
      <c r="B35" s="1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8"/>
      <c r="S35" s="11"/>
    </row>
    <row r="36" spans="1:19" ht="16.5" customHeight="1" thickBot="1">
      <c r="A36" s="16" t="s">
        <v>48</v>
      </c>
      <c r="B36" s="17"/>
      <c r="C36" s="13">
        <f>(100/Лист1!$D$5)*(C28+C29)</f>
        <v>40.909090909090914</v>
      </c>
      <c r="D36" s="13">
        <f>(100/Лист1!$D$5)*(D28+D29)</f>
        <v>50.000000000000007</v>
      </c>
      <c r="E36" s="13">
        <f>(100/Лист1!$D$5)*(E28+E29)</f>
        <v>31.81818181818182</v>
      </c>
      <c r="F36" s="13">
        <f>(100/Лист1!$D$5)*(F28+F29)</f>
        <v>45.45454545454546</v>
      </c>
      <c r="G36" s="13">
        <f>(100/Лист1!$D$5)*(G28+G29)</f>
        <v>63.63636363636364</v>
      </c>
      <c r="H36" s="13">
        <f>(100/Лист1!$D$5)*(H28+H29)</f>
        <v>72.727272727272734</v>
      </c>
      <c r="I36" s="13">
        <f>(100/Лист1!$D$5)*(I28+I29)</f>
        <v>72.727272727272734</v>
      </c>
      <c r="J36" s="13">
        <f>(100/Лист1!$D$5)*(J28+J29)</f>
        <v>59.090909090909093</v>
      </c>
      <c r="K36" s="13">
        <f>(100/Лист1!$D$5)*(K28+K29)</f>
        <v>54.545454545454547</v>
      </c>
      <c r="L36" s="13">
        <f>(100/Лист1!$D$5)*(L28+L29)</f>
        <v>45.45454545454546</v>
      </c>
      <c r="M36" s="13">
        <f>(100/Лист1!$D$5)*(M28+M29)</f>
        <v>59.090909090909093</v>
      </c>
      <c r="N36" s="13">
        <f>(100/Лист1!$D$5)*(N28+N29)</f>
        <v>90.909090909090921</v>
      </c>
      <c r="O36" s="13">
        <f>(100/Лист1!$D$5)*(O28+O29)</f>
        <v>59.090909090909093</v>
      </c>
      <c r="P36" s="13">
        <f>(100/Лист1!$D$5)*(P28+P29)</f>
        <v>72.727272727272734</v>
      </c>
      <c r="Q36" s="13">
        <f>(100/Лист1!$D$5)*(Q28+Q29)</f>
        <v>72.727272727272734</v>
      </c>
      <c r="R36" s="13">
        <f>(100/Лист1!$D$5)*(R28+R29)</f>
        <v>77.27272727272728</v>
      </c>
      <c r="S36" s="11"/>
    </row>
    <row r="37" spans="1:19" ht="16.5" customHeight="1" thickBot="1">
      <c r="A37" s="16" t="s">
        <v>49</v>
      </c>
      <c r="B37" s="17"/>
      <c r="C37" s="13">
        <f>(100/Лист1!$D$5)*(SUM(C28:C30))</f>
        <v>100.00000000000001</v>
      </c>
      <c r="D37" s="13">
        <f>(100/Лист1!$D$5)*(SUM(D28:D30))</f>
        <v>100.00000000000001</v>
      </c>
      <c r="E37" s="13">
        <f>(100/Лист1!$D$5)*(SUM(E28:E30))</f>
        <v>100.00000000000001</v>
      </c>
      <c r="F37" s="13">
        <f>(100/Лист1!$D$5)*(SUM(F28:F30))</f>
        <v>100.00000000000001</v>
      </c>
      <c r="G37" s="13">
        <f>(100/Лист1!$D$5)*(SUM(G28:G30))</f>
        <v>100.00000000000001</v>
      </c>
      <c r="H37" s="13">
        <f>(100/Лист1!$D$5)*(SUM(H28:H30))</f>
        <v>100.00000000000001</v>
      </c>
      <c r="I37" s="13">
        <f>(100/Лист1!$D$5)*(SUM(I28:I30))</f>
        <v>100.00000000000001</v>
      </c>
      <c r="J37" s="13">
        <f>(100/Лист1!$D$5)*(SUM(J28:J30))</f>
        <v>95.454545454545467</v>
      </c>
      <c r="K37" s="13">
        <f>(100/Лист1!$D$5)*(SUM(K28:K30))</f>
        <v>100.00000000000001</v>
      </c>
      <c r="L37" s="13">
        <f>(100/Лист1!$D$5)*(SUM(L28:L30))</f>
        <v>95.454545454545467</v>
      </c>
      <c r="M37" s="13">
        <f>(100/Лист1!$D$5)*(SUM(M28:M30))</f>
        <v>100.00000000000001</v>
      </c>
      <c r="N37" s="13">
        <f>(100/Лист1!$D$5)*(SUM(N28:N30))</f>
        <v>100.00000000000001</v>
      </c>
      <c r="O37" s="13">
        <f>(100/Лист1!$D$5)*(SUM(O28:O30))</f>
        <v>95.454545454545467</v>
      </c>
      <c r="P37" s="13">
        <f>(100/Лист1!$D$5)*(SUM(P28:P30))</f>
        <v>100.00000000000001</v>
      </c>
      <c r="Q37" s="13">
        <f>(100/Лист1!$D$5)*(SUM(Q28:Q30))</f>
        <v>100.00000000000001</v>
      </c>
      <c r="R37" s="13">
        <f>(100/Лист1!$D$5)*(SUM(R28:R30))</f>
        <v>100.00000000000001</v>
      </c>
      <c r="S37" s="11"/>
    </row>
    <row r="38" spans="1:19" ht="16.5" thickBot="1">
      <c r="A38" s="16" t="s">
        <v>50</v>
      </c>
      <c r="B38" s="17"/>
      <c r="C38" s="13">
        <f>((C28*1+C29*0.64+C30*0.36)/SUM(C28:C30))*100</f>
        <v>50.727272727272734</v>
      </c>
      <c r="D38" s="13">
        <f t="shared" ref="D38:R38" si="5">((D28*1+D29*0.64+D30*0.36)/SUM(D28:D30))*100</f>
        <v>59.818181818181813</v>
      </c>
      <c r="E38" s="13">
        <f t="shared" si="5"/>
        <v>49.81818181818182</v>
      </c>
      <c r="F38" s="13">
        <f t="shared" si="5"/>
        <v>52</v>
      </c>
      <c r="G38" s="13">
        <f t="shared" si="5"/>
        <v>58.72727272727272</v>
      </c>
      <c r="H38" s="13">
        <f t="shared" si="5"/>
        <v>71.090909090909093</v>
      </c>
      <c r="I38" s="13">
        <f t="shared" si="5"/>
        <v>74.36363636363636</v>
      </c>
      <c r="J38" s="13">
        <f t="shared" si="5"/>
        <v>55.047619047619044</v>
      </c>
      <c r="K38" s="13">
        <f t="shared" si="5"/>
        <v>64.363636363636374</v>
      </c>
      <c r="L38" s="13">
        <f t="shared" si="5"/>
        <v>56.19047619047619</v>
      </c>
      <c r="M38" s="13">
        <f t="shared" si="5"/>
        <v>57.45454545454546</v>
      </c>
      <c r="N38" s="13">
        <f t="shared" si="5"/>
        <v>85.999999999999986</v>
      </c>
      <c r="O38" s="13">
        <f t="shared" si="5"/>
        <v>61.904761904761905</v>
      </c>
      <c r="P38" s="13">
        <f t="shared" si="5"/>
        <v>67.818181818181827</v>
      </c>
      <c r="Q38" s="13">
        <f t="shared" si="5"/>
        <v>69.454545454545453</v>
      </c>
      <c r="R38" s="13">
        <f t="shared" si="5"/>
        <v>62.545454545454547</v>
      </c>
      <c r="S38" s="12"/>
    </row>
    <row r="41" spans="1:19" ht="15.75">
      <c r="B41" s="2" t="s">
        <v>52</v>
      </c>
    </row>
  </sheetData>
  <mergeCells count="14">
    <mergeCell ref="A38:B38"/>
    <mergeCell ref="A3:A4"/>
    <mergeCell ref="B3:B4"/>
    <mergeCell ref="C3:S3"/>
    <mergeCell ref="A28:B28"/>
    <mergeCell ref="A29:B29"/>
    <mergeCell ref="A30:B30"/>
    <mergeCell ref="A31:B31"/>
    <mergeCell ref="A36:B36"/>
    <mergeCell ref="A37:B37"/>
    <mergeCell ref="A32:B32"/>
    <mergeCell ref="A33:B33"/>
    <mergeCell ref="A34:B34"/>
    <mergeCell ref="A35:B35"/>
  </mergeCells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B26"/>
  <sheetViews>
    <sheetView tabSelected="1" topLeftCell="A2" workbookViewId="0">
      <selection activeCell="M28" sqref="M28"/>
    </sheetView>
  </sheetViews>
  <sheetFormatPr defaultRowHeight="12.75"/>
  <cols>
    <col min="1" max="1" width="2.85546875" customWidth="1"/>
  </cols>
  <sheetData>
    <row r="2" spans="1:2">
      <c r="A2" t="s">
        <v>76</v>
      </c>
      <c r="B2" t="s">
        <v>96</v>
      </c>
    </row>
    <row r="3" spans="1:2">
      <c r="A3" t="s">
        <v>77</v>
      </c>
      <c r="B3" t="s">
        <v>95</v>
      </c>
    </row>
    <row r="4" spans="1:2">
      <c r="A4" t="s">
        <v>87</v>
      </c>
      <c r="B4" t="s">
        <v>88</v>
      </c>
    </row>
    <row r="24" spans="1:2">
      <c r="A24" t="s">
        <v>89</v>
      </c>
      <c r="B24" t="s">
        <v>97</v>
      </c>
    </row>
    <row r="25" spans="1:2">
      <c r="A25" t="s">
        <v>90</v>
      </c>
      <c r="B25" t="s">
        <v>91</v>
      </c>
    </row>
    <row r="26" spans="1:2">
      <c r="B26" t="s">
        <v>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Диаграммы</vt:lpstr>
      </vt:variant>
      <vt:variant>
        <vt:i4>2</vt:i4>
      </vt:variant>
    </vt:vector>
  </HeadingPairs>
  <TitlesOfParts>
    <vt:vector size="9" baseType="lpstr">
      <vt:lpstr>Лист1</vt:lpstr>
      <vt:lpstr>1 четв</vt:lpstr>
      <vt:lpstr>2 четв</vt:lpstr>
      <vt:lpstr>3 четв</vt:lpstr>
      <vt:lpstr>4 четв</vt:lpstr>
      <vt:lpstr>год</vt:lpstr>
      <vt:lpstr>инструкция</vt:lpstr>
      <vt:lpstr>Диаграмма1</vt:lpstr>
      <vt:lpstr>Диаграмма2</vt:lpstr>
    </vt:vector>
  </TitlesOfParts>
  <Company>M&amp;P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Садовникова НВ</dc:creator>
  <cp:lastModifiedBy>Учитель</cp:lastModifiedBy>
  <cp:lastPrinted>2013-12-22T03:11:32Z</cp:lastPrinted>
  <dcterms:created xsi:type="dcterms:W3CDTF">2009-11-04T19:55:40Z</dcterms:created>
  <dcterms:modified xsi:type="dcterms:W3CDTF">2013-12-22T03:54:20Z</dcterms:modified>
</cp:coreProperties>
</file>